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инка 2,4" sheetId="1" r:id="rId1"/>
    <sheet name="Лист2" sheetId="2" r:id="rId2"/>
  </sheets>
  <definedNames/>
  <calcPr fullCalcOnLoad="1" fullPrecision="0"/>
</workbook>
</file>

<file path=xl/sharedStrings.xml><?xml version="1.0" encoding="utf-8"?>
<sst xmlns="http://schemas.openxmlformats.org/spreadsheetml/2006/main" count="115" uniqueCount="65">
  <si>
    <t>премиум</t>
  </si>
  <si>
    <t>MacDon D60-D с двойным приводом ножа</t>
  </si>
  <si>
    <t>Итого:</t>
  </si>
  <si>
    <r>
      <t xml:space="preserve">Ширина захвата  </t>
    </r>
    <r>
      <rPr>
        <b/>
        <sz val="10"/>
        <rFont val="Arial Cyr"/>
        <family val="2"/>
      </rPr>
      <t>7,6м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</si>
  <si>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</si>
  <si>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</si>
  <si>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10мм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</si>
  <si>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</si>
  <si>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</si>
  <si>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 xml:space="preserve"> </t>
  </si>
  <si>
    <t>Тел. 8905-383-12-00 факс 8452-744-083 e-mail: 744083@mail.ru</t>
  </si>
  <si>
    <t>1. Детали Российского производства.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</si>
  <si>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</si>
  <si>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</si>
  <si>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</si>
  <si>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</si>
  <si>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</si>
  <si>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</si>
  <si>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</si>
  <si>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</si>
  <si>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</si>
  <si>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</si>
  <si>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Полоса 2х30х256</t>
  </si>
  <si>
    <t>шт.</t>
  </si>
  <si>
    <t>Полоса 3х30х256</t>
  </si>
  <si>
    <t>Полоса 5х30х256</t>
  </si>
  <si>
    <t>Шпуля дистанционная L=13мм, D=16</t>
  </si>
  <si>
    <t>Шпуля дистанционная L=16мм, D=16</t>
  </si>
  <si>
    <t>Болт М10х45 ГОСТ 7805-70/7798-70(кл.пр.5.5)</t>
  </si>
  <si>
    <t>кг</t>
  </si>
  <si>
    <t>Гайка М10 ГОСТ  5915-70  (кл.пр.6)</t>
  </si>
  <si>
    <t>Шайба плоская Н-10 оцинков.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</si>
  <si>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</si>
  <si>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</si>
  <si>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</si>
  <si>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</si>
  <si>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</si>
  <si>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</si>
  <si>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</si>
  <si>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16502.01</t>
  </si>
  <si>
    <t>Палец двойной  Easy  Cut II, 17 мм</t>
  </si>
  <si>
    <t>10703.01</t>
  </si>
  <si>
    <t>Палец двойной 17мм, открытый</t>
  </si>
  <si>
    <t>10639.01</t>
  </si>
  <si>
    <t>Палец двойной 17 мм .</t>
  </si>
  <si>
    <t>Головка  ножа Rasspe-McDon, сварная с игольчатым подшипником</t>
  </si>
  <si>
    <t>Спинка ножа, середина 21*6*2438 мм</t>
  </si>
  <si>
    <t>Соединитель косы 21*6 мм</t>
  </si>
  <si>
    <t>Перекрывающая планка Honey Bee</t>
  </si>
  <si>
    <t>10961.03</t>
  </si>
  <si>
    <t>Сегмент Pro-Cut с грубой насечкой</t>
  </si>
  <si>
    <t>16222.02</t>
  </si>
  <si>
    <r>
      <t>Сегмент ножа с грубой насечкой, с потаем 60</t>
    </r>
    <r>
      <rPr>
        <sz val="10"/>
        <rFont val="Arial"/>
        <family val="2"/>
      </rPr>
      <t>º</t>
    </r>
  </si>
  <si>
    <t>42770.04</t>
  </si>
  <si>
    <t>Сегмент зачисточный, 3 отверстия</t>
  </si>
  <si>
    <t>Болт М6*16</t>
  </si>
  <si>
    <t>Болт М6*18</t>
  </si>
  <si>
    <t>Болт М6*28</t>
  </si>
  <si>
    <t>Болт зубчатый  М 6*16</t>
  </si>
  <si>
    <t>Гайка М6</t>
  </si>
  <si>
    <t>14547.01</t>
  </si>
  <si>
    <t>Болт для крепления сегмента М6х20, торкс</t>
  </si>
  <si>
    <t>14548.01</t>
  </si>
  <si>
    <t>Болт для крепления сегментов М6х26, торкс</t>
  </si>
  <si>
    <t>Направляющий ролик Honey Bee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</si>
</sst>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_-* #,##0.00[$р.-419]_-;\-* #,##0.00[$р.-419]_-;_-* \-??[$р.-419]_-;_-@_-"/>
    <numFmt numFmtId="167" formatCode="0%"/>
    <numFmt numFmtId="168" formatCode="_-* #,##0.00&quot;р.&quot;_-;\-* #,##0.00&quot;р.&quot;_-;_-* \-??&quot;р.&quot;_-;_-@_-"/>
    <numFmt numFmtId="169" formatCode="0.0000"/>
    <numFmt numFmtId="170" formatCode="#,##0.00"/>
    <numFmt numFmtId="171" formatCode="0.00"/>
    <numFmt numFmtId="172" formatCode="#,##0.000"/>
  </numFmts>
  <fonts count="2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sz val="9"/>
      <name val="Arial Cyr"/>
      <family val="2"/>
    </font>
    <font>
      <b/>
      <sz val="11"/>
      <name val="Calibri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 Cyr"/>
      <family val="2"/>
    </font>
    <font>
      <i/>
      <sz val="9"/>
      <name val="Arial Cyr"/>
      <family val="2"/>
    </font>
    <font>
      <b/>
      <sz val="16"/>
      <color indexed="10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top" wrapText="1"/>
    </xf>
    <xf numFmtId="169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Fill="1" applyAlignment="1">
      <alignment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 vertical="center"/>
    </xf>
    <xf numFmtId="164" fontId="8" fillId="0" borderId="0" xfId="0" applyFont="1" applyAlignment="1">
      <alignment horizontal="left" vertical="top" wrapText="1"/>
    </xf>
    <xf numFmtId="164" fontId="13" fillId="0" borderId="0" xfId="0" applyFont="1" applyBorder="1" applyAlignment="1">
      <alignment horizontal="left" vertical="center"/>
    </xf>
    <xf numFmtId="164" fontId="14" fillId="0" borderId="0" xfId="20" applyNumberFormat="1" applyFont="1" applyFill="1" applyBorder="1" applyAlignment="1" applyProtection="1">
      <alignment horizontal="left" vertical="center"/>
      <protection/>
    </xf>
    <xf numFmtId="164" fontId="16" fillId="0" borderId="0" xfId="20" applyNumberFormat="1" applyFont="1" applyFill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 vertical="center"/>
    </xf>
    <xf numFmtId="164" fontId="18" fillId="0" borderId="0" xfId="0" applyFont="1" applyAlignment="1">
      <alignment horizontal="center" vertical="center" wrapText="1"/>
    </xf>
    <xf numFmtId="169" fontId="18" fillId="0" borderId="0" xfId="19" applyNumberFormat="1" applyFont="1" applyFill="1" applyBorder="1" applyAlignment="1" applyProtection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21" fillId="4" borderId="2" xfId="0" applyNumberFormat="1" applyFont="1" applyFill="1" applyBorder="1" applyAlignment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 wrapText="1"/>
    </xf>
    <xf numFmtId="170" fontId="0" fillId="4" borderId="2" xfId="0" applyNumberFormat="1" applyFont="1" applyFill="1" applyBorder="1" applyAlignment="1">
      <alignment horizontal="right" vertical="center" wrapText="1"/>
    </xf>
    <xf numFmtId="170" fontId="22" fillId="0" borderId="2" xfId="0" applyNumberFormat="1" applyFont="1" applyBorder="1" applyAlignment="1">
      <alignment horizontal="right" vertical="center" wrapText="1"/>
    </xf>
    <xf numFmtId="171" fontId="0" fillId="0" borderId="2" xfId="0" applyNumberFormat="1" applyFill="1" applyBorder="1" applyAlignment="1">
      <alignment vertical="top"/>
    </xf>
    <xf numFmtId="164" fontId="0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right" vertical="center" wrapText="1"/>
    </xf>
    <xf numFmtId="170" fontId="4" fillId="4" borderId="6" xfId="0" applyNumberFormat="1" applyFont="1" applyFill="1" applyBorder="1" applyAlignment="1">
      <alignment horizontal="right" vertical="center" wrapText="1"/>
    </xf>
    <xf numFmtId="170" fontId="4" fillId="0" borderId="6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right" vertical="center" wrapText="1"/>
    </xf>
    <xf numFmtId="170" fontId="4" fillId="4" borderId="2" xfId="0" applyNumberFormat="1" applyFont="1" applyFill="1" applyBorder="1" applyAlignment="1">
      <alignment horizontal="right" vertical="center" wrapText="1"/>
    </xf>
    <xf numFmtId="170" fontId="4" fillId="0" borderId="2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0" fontId="22" fillId="0" borderId="0" xfId="0" applyNumberFormat="1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164" fontId="10" fillId="0" borderId="0" xfId="0" applyFont="1" applyBorder="1" applyAlignment="1">
      <alignment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left" vertical="center" wrapText="1"/>
    </xf>
    <xf numFmtId="164" fontId="21" fillId="0" borderId="6" xfId="0" applyFont="1" applyBorder="1" applyAlignment="1">
      <alignment horizontal="center" vertical="center" wrapText="1"/>
    </xf>
    <xf numFmtId="172" fontId="0" fillId="4" borderId="6" xfId="0" applyNumberFormat="1" applyFont="1" applyFill="1" applyBorder="1" applyAlignment="1">
      <alignment horizontal="right" vertical="center" wrapText="1"/>
    </xf>
    <xf numFmtId="172" fontId="22" fillId="0" borderId="2" xfId="0" applyNumberFormat="1" applyFont="1" applyBorder="1" applyAlignment="1">
      <alignment horizontal="right"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71" fontId="0" fillId="0" borderId="2" xfId="0" applyNumberFormat="1" applyFont="1" applyFill="1" applyBorder="1" applyAlignment="1">
      <alignment vertical="center" wrapText="1"/>
    </xf>
    <xf numFmtId="171" fontId="0" fillId="4" borderId="2" xfId="0" applyNumberFormat="1" applyFont="1" applyFill="1" applyBorder="1" applyAlignment="1">
      <alignment vertical="center" wrapText="1"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72" fontId="23" fillId="2" borderId="2" xfId="0" applyNumberFormat="1" applyFont="1" applyFill="1" applyBorder="1" applyAlignment="1">
      <alignment vertical="top"/>
    </xf>
    <xf numFmtId="164" fontId="0" fillId="2" borderId="2" xfId="0" applyFont="1" applyFill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center" wrapText="1"/>
    </xf>
    <xf numFmtId="172" fontId="4" fillId="4" borderId="6" xfId="0" applyNumberFormat="1" applyFont="1" applyFill="1" applyBorder="1" applyAlignment="1">
      <alignment horizontal="right" vertical="center" wrapText="1"/>
    </xf>
    <xf numFmtId="172" fontId="4" fillId="0" borderId="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4" fillId="0" borderId="7" xfId="0" applyNumberFormat="1" applyFont="1" applyBorder="1" applyAlignment="1">
      <alignment horizontal="right" vertical="center" wrapText="1"/>
    </xf>
    <xf numFmtId="172" fontId="4" fillId="4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828675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1906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4">
      <selection activeCell="C5" sqref="C5"/>
    </sheetView>
  </sheetViews>
  <sheetFormatPr defaultColWidth="9.00390625" defaultRowHeight="12.75"/>
  <cols>
    <col min="1" max="1" width="4.875" style="1" customWidth="1"/>
    <col min="2" max="2" width="11.875" style="2" customWidth="1"/>
    <col min="3" max="3" width="42.50390625" style="1" customWidth="1"/>
    <col min="4" max="4" width="5.50390625" style="1" customWidth="1"/>
    <col min="5" max="5" width="6.00390625" style="2" customWidth="1"/>
    <col min="6" max="7" width="9.625" style="1" customWidth="1"/>
    <col min="8" max="8" width="9.875" style="1" customWidth="1"/>
    <col min="9" max="9" width="11.375" style="1" customWidth="1"/>
    <col min="10" max="10" width="4.625" style="3" customWidth="1"/>
    <col min="11" max="11" width="16.00390625" style="1" customWidth="1"/>
    <col min="12" max="12" width="10.50390625" style="1" customWidth="1"/>
    <col min="13" max="13" width="9.00390625" style="1" customWidth="1"/>
    <col min="14" max="14" width="7.125" style="1" customWidth="1"/>
    <col min="15" max="16384" width="9.125" style="1" customWidth="1"/>
  </cols>
  <sheetData>
    <row r="1" spans="2:11" ht="12.75" customHeight="1">
      <c r="B1" s="4"/>
      <c r="C1" s="5"/>
      <c r="D1" s="6"/>
      <c r="E1" s="7"/>
      <c r="F1" s="6"/>
      <c r="G1" s="6"/>
      <c r="H1" s="8"/>
      <c r="I1" s="8"/>
      <c r="J1" s="9" t="s">
        <v>0</v>
      </c>
      <c r="K1" s="9"/>
    </row>
    <row r="2" spans="3:14" ht="38.25" customHeight="1">
      <c r="C2" s="10" t="s">
        <v>1</v>
      </c>
      <c r="D2" s="11"/>
      <c r="E2" s="12"/>
      <c r="F2" s="13" t="s">
        <v>2</v>
      </c>
      <c r="G2" s="13"/>
      <c r="H2" s="14">
        <f>I24+L52</f>
        <v>3395.96</v>
      </c>
      <c r="I2" s="14"/>
      <c r="J2" s="15">
        <f>H2+L30++L31</f>
        <v>3395.96</v>
      </c>
      <c r="K2" s="15"/>
      <c r="L2" s="16"/>
      <c r="M2" s="16"/>
      <c r="N2" s="16"/>
    </row>
    <row r="3" spans="3:14" ht="12.75" customHeight="1">
      <c r="C3" s="1" t="s">
        <v>3</v>
      </c>
      <c r="D3" s="16"/>
      <c r="F3" s="17" t="s">
        <v>4</v>
      </c>
      <c r="G3" s="17"/>
      <c r="H3" s="18">
        <v>0.15</v>
      </c>
      <c r="I3" s="18"/>
      <c r="J3" s="19" t="s">
        <v>5</v>
      </c>
      <c r="K3" s="19"/>
      <c r="L3" s="16"/>
      <c r="M3" s="16"/>
      <c r="N3" s="16"/>
    </row>
    <row r="4" spans="3:14" ht="12.75">
      <c r="C4" s="1" t="s">
        <v>6</v>
      </c>
      <c r="D4" s="16"/>
      <c r="F4" s="17"/>
      <c r="G4" s="17"/>
      <c r="H4" s="18"/>
      <c r="I4" s="18"/>
      <c r="J4" s="19"/>
      <c r="K4" s="19"/>
      <c r="L4" s="16"/>
      <c r="M4" s="16"/>
      <c r="N4" s="20"/>
    </row>
    <row r="5" spans="3:14" ht="12.75" customHeight="1">
      <c r="C5" s="21" t="s">
        <v>7</v>
      </c>
      <c r="D5" s="22"/>
      <c r="E5" s="23"/>
      <c r="F5" s="24" t="s">
        <v>8</v>
      </c>
      <c r="G5" s="24"/>
      <c r="H5" s="25">
        <v>0</v>
      </c>
      <c r="I5" s="25"/>
      <c r="J5" s="19"/>
      <c r="K5" s="19"/>
      <c r="L5" s="16"/>
      <c r="M5" s="16"/>
      <c r="N5" s="16"/>
    </row>
    <row r="6" spans="5:14" ht="12.75" customHeight="1">
      <c r="E6" s="26"/>
      <c r="F6" s="24"/>
      <c r="G6" s="24"/>
      <c r="H6" s="25"/>
      <c r="I6" s="25"/>
      <c r="J6" s="27"/>
      <c r="K6" s="28"/>
      <c r="L6" s="16"/>
      <c r="M6" s="16"/>
      <c r="N6" s="16"/>
    </row>
    <row r="7" spans="1:14" ht="12.75" customHeight="1">
      <c r="A7" s="29" t="s">
        <v>9</v>
      </c>
      <c r="E7" s="26"/>
      <c r="F7" s="30"/>
      <c r="G7" s="30"/>
      <c r="H7" s="25"/>
      <c r="I7" s="25"/>
      <c r="J7" s="27"/>
      <c r="K7" s="28"/>
      <c r="L7" s="16"/>
      <c r="M7" s="16"/>
      <c r="N7" s="16"/>
    </row>
    <row r="8" spans="1:14" ht="12.75" customHeight="1">
      <c r="A8" s="31" t="s">
        <v>9</v>
      </c>
      <c r="B8" s="31"/>
      <c r="C8" s="31"/>
      <c r="D8" s="31"/>
      <c r="E8" s="31"/>
      <c r="F8" s="31"/>
      <c r="G8" s="31"/>
      <c r="H8" s="31"/>
      <c r="I8" s="31"/>
      <c r="J8" s="27"/>
      <c r="K8" s="28"/>
      <c r="L8" s="16"/>
      <c r="M8" s="16"/>
      <c r="N8" s="16"/>
    </row>
    <row r="9" spans="1:14" ht="12.75" customHeight="1">
      <c r="A9" s="32" t="s">
        <v>10</v>
      </c>
      <c r="B9" s="32"/>
      <c r="C9" s="32"/>
      <c r="D9" s="33"/>
      <c r="E9" s="33"/>
      <c r="F9" s="33"/>
      <c r="G9" s="33"/>
      <c r="H9" s="33"/>
      <c r="I9" s="33"/>
      <c r="J9" s="27"/>
      <c r="K9" s="28"/>
      <c r="L9" s="16"/>
      <c r="M9" s="16"/>
      <c r="N9" s="16"/>
    </row>
    <row r="10" spans="1:14" ht="12.75" customHeight="1">
      <c r="A10" s="34" t="s">
        <v>11</v>
      </c>
      <c r="E10" s="26"/>
      <c r="F10" s="35"/>
      <c r="G10" s="35"/>
      <c r="H10" s="36"/>
      <c r="I10" s="36"/>
      <c r="J10" s="27"/>
      <c r="K10" s="28"/>
      <c r="L10" s="16"/>
      <c r="M10" s="16"/>
      <c r="N10" s="16"/>
    </row>
    <row r="11" spans="1:14" ht="14.25" customHeight="1">
      <c r="A11" s="37" t="s">
        <v>12</v>
      </c>
      <c r="B11" s="38" t="s">
        <v>13</v>
      </c>
      <c r="C11" s="38" t="s">
        <v>14</v>
      </c>
      <c r="D11" s="38" t="s">
        <v>15</v>
      </c>
      <c r="E11" s="38" t="s">
        <v>16</v>
      </c>
      <c r="F11" s="37" t="s">
        <v>17</v>
      </c>
      <c r="G11" s="37"/>
      <c r="H11" s="37" t="s">
        <v>18</v>
      </c>
      <c r="I11" s="37"/>
      <c r="J11" s="39"/>
      <c r="K11" s="28"/>
      <c r="L11" s="16"/>
      <c r="M11" s="16"/>
      <c r="N11" s="16"/>
    </row>
    <row r="12" spans="1:10" ht="12.75">
      <c r="A12" s="37"/>
      <c r="B12" s="38"/>
      <c r="C12" s="38"/>
      <c r="D12" s="38"/>
      <c r="E12" s="38"/>
      <c r="F12" s="37" t="s">
        <v>19</v>
      </c>
      <c r="G12" s="40" t="s">
        <v>20</v>
      </c>
      <c r="H12" s="37" t="s">
        <v>19</v>
      </c>
      <c r="I12" s="40" t="s">
        <v>20</v>
      </c>
      <c r="J12" s="41"/>
    </row>
    <row r="13" spans="1:10" ht="12.75">
      <c r="A13" s="37"/>
      <c r="B13" s="38"/>
      <c r="C13" s="38"/>
      <c r="D13" s="38"/>
      <c r="E13" s="38"/>
      <c r="F13" s="42"/>
      <c r="G13" s="43" t="s">
        <v>21</v>
      </c>
      <c r="H13" s="44">
        <f>H3</f>
        <v>0.15</v>
      </c>
      <c r="I13" s="43" t="s">
        <v>21</v>
      </c>
      <c r="J13" s="45"/>
    </row>
    <row r="14" spans="1:9" ht="12.75">
      <c r="A14" s="46">
        <v>1</v>
      </c>
      <c r="B14" s="47"/>
      <c r="C14" s="48" t="s">
        <v>22</v>
      </c>
      <c r="D14" s="49" t="s">
        <v>23</v>
      </c>
      <c r="E14" s="50">
        <v>22</v>
      </c>
      <c r="F14" s="48">
        <v>39.14</v>
      </c>
      <c r="G14" s="51">
        <f>F14*E14</f>
        <v>861.08</v>
      </c>
      <c r="H14" s="52">
        <f>F14-F14*H$13</f>
        <v>33.27</v>
      </c>
      <c r="I14" s="51">
        <f>H14*E14</f>
        <v>731.94</v>
      </c>
    </row>
    <row r="15" spans="1:9" ht="12.75">
      <c r="A15" s="46">
        <v>2</v>
      </c>
      <c r="B15" s="47"/>
      <c r="C15" s="48" t="s">
        <v>24</v>
      </c>
      <c r="D15" s="49" t="s">
        <v>23</v>
      </c>
      <c r="E15" s="50">
        <v>3</v>
      </c>
      <c r="F15" s="48">
        <v>46.97</v>
      </c>
      <c r="G15" s="51">
        <f>F15*E15</f>
        <v>140.91</v>
      </c>
      <c r="H15" s="52">
        <f>F15-F15*H$13</f>
        <v>39.92</v>
      </c>
      <c r="I15" s="51">
        <f>H15*E15</f>
        <v>119.76</v>
      </c>
    </row>
    <row r="16" spans="1:9" ht="12.75">
      <c r="A16" s="46">
        <v>3</v>
      </c>
      <c r="B16" s="47"/>
      <c r="C16" s="48" t="s">
        <v>25</v>
      </c>
      <c r="D16" s="49" t="s">
        <v>23</v>
      </c>
      <c r="E16" s="50">
        <v>22</v>
      </c>
      <c r="F16" s="48">
        <v>70.48</v>
      </c>
      <c r="G16" s="51">
        <f>F16*E16</f>
        <v>1550.5600000000002</v>
      </c>
      <c r="H16" s="52">
        <f>F16-F16*H$13</f>
        <v>59.91</v>
      </c>
      <c r="I16" s="51">
        <f>H16*E16</f>
        <v>1318.02</v>
      </c>
    </row>
    <row r="17" spans="1:9" ht="12.75">
      <c r="A17" s="46">
        <v>4</v>
      </c>
      <c r="B17" s="47"/>
      <c r="C17" s="48" t="s">
        <v>26</v>
      </c>
      <c r="D17" s="49" t="s">
        <v>23</v>
      </c>
      <c r="E17" s="47">
        <v>1</v>
      </c>
      <c r="F17" s="48">
        <v>141.69</v>
      </c>
      <c r="G17" s="51">
        <f>F17*E17</f>
        <v>141.69</v>
      </c>
      <c r="H17" s="52">
        <f>F17-F17*H$13</f>
        <v>120.44</v>
      </c>
      <c r="I17" s="51">
        <f>H17*E17</f>
        <v>120.44</v>
      </c>
    </row>
    <row r="18" spans="1:9" ht="12.75">
      <c r="A18" s="46">
        <v>5</v>
      </c>
      <c r="B18" s="47"/>
      <c r="C18" s="48" t="s">
        <v>27</v>
      </c>
      <c r="D18" s="49" t="s">
        <v>23</v>
      </c>
      <c r="E18" s="47">
        <v>1</v>
      </c>
      <c r="F18" s="48">
        <v>161.08</v>
      </c>
      <c r="G18" s="51">
        <f>F18*E18</f>
        <v>161.08</v>
      </c>
      <c r="H18" s="52">
        <f>F18-F18*H$13</f>
        <v>136.92</v>
      </c>
      <c r="I18" s="51">
        <f>H18*E18</f>
        <v>136.92</v>
      </c>
    </row>
    <row r="19" spans="1:9" ht="12.75">
      <c r="A19" s="46">
        <v>6</v>
      </c>
      <c r="B19" s="47"/>
      <c r="C19" s="48" t="s">
        <v>28</v>
      </c>
      <c r="D19" s="49" t="s">
        <v>29</v>
      </c>
      <c r="E19" s="47">
        <v>3.6</v>
      </c>
      <c r="F19" s="53">
        <v>93.68</v>
      </c>
      <c r="G19" s="51">
        <f>F19*E19</f>
        <v>337.25</v>
      </c>
      <c r="H19" s="52">
        <f>F19-F19*H$13</f>
        <v>79.63</v>
      </c>
      <c r="I19" s="51">
        <f>H19*E19</f>
        <v>286.67</v>
      </c>
    </row>
    <row r="20" spans="1:9" ht="12.75">
      <c r="A20" s="46">
        <v>7</v>
      </c>
      <c r="B20" s="47"/>
      <c r="C20" s="48" t="s">
        <v>30</v>
      </c>
      <c r="D20" s="49" t="s">
        <v>29</v>
      </c>
      <c r="E20" s="47">
        <v>1.28</v>
      </c>
      <c r="F20" s="53">
        <v>114.48</v>
      </c>
      <c r="G20" s="51">
        <f>F20*E20</f>
        <v>146.53</v>
      </c>
      <c r="H20" s="52">
        <f>F20-F20*H$13</f>
        <v>97.31</v>
      </c>
      <c r="I20" s="51">
        <f>H20*E20</f>
        <v>124.56</v>
      </c>
    </row>
    <row r="21" spans="1:9" ht="12.75">
      <c r="A21" s="46">
        <v>8</v>
      </c>
      <c r="B21" s="47"/>
      <c r="C21" s="48" t="s">
        <v>31</v>
      </c>
      <c r="D21" s="49" t="s">
        <v>29</v>
      </c>
      <c r="E21" s="47">
        <v>0.4</v>
      </c>
      <c r="F21" s="53">
        <v>116.53</v>
      </c>
      <c r="G21" s="51">
        <f>F21*E21</f>
        <v>46.61</v>
      </c>
      <c r="H21" s="52">
        <f>F21-F21*H$13</f>
        <v>99.05</v>
      </c>
      <c r="I21" s="51">
        <f>H21*E21</f>
        <v>39.620000000000005</v>
      </c>
    </row>
    <row r="22" spans="1:10" s="62" customFormat="1" ht="12.75">
      <c r="A22" s="54"/>
      <c r="B22" s="54"/>
      <c r="C22" s="55" t="s">
        <v>2</v>
      </c>
      <c r="D22" s="56"/>
      <c r="E22" s="57"/>
      <c r="F22" s="58"/>
      <c r="G22" s="59">
        <f>SUM(G14:G21)</f>
        <v>3385.7100000000005</v>
      </c>
      <c r="H22" s="60"/>
      <c r="I22" s="59">
        <f>SUM(I14:I21)</f>
        <v>2877.9300000000003</v>
      </c>
      <c r="J22" s="61"/>
    </row>
    <row r="23" spans="1:10" s="62" customFormat="1" ht="12.75">
      <c r="A23" s="54"/>
      <c r="B23" s="54"/>
      <c r="C23" s="63" t="s">
        <v>32</v>
      </c>
      <c r="D23" s="64"/>
      <c r="E23" s="65"/>
      <c r="F23" s="66"/>
      <c r="G23" s="67">
        <f>G22*18%</f>
        <v>609.43</v>
      </c>
      <c r="H23" s="68"/>
      <c r="I23" s="67">
        <f>I22*18%</f>
        <v>518.03</v>
      </c>
      <c r="J23" s="61"/>
    </row>
    <row r="24" spans="1:10" s="62" customFormat="1" ht="12.75">
      <c r="A24" s="54"/>
      <c r="B24" s="54"/>
      <c r="C24" s="63" t="s">
        <v>33</v>
      </c>
      <c r="D24" s="64"/>
      <c r="E24" s="65"/>
      <c r="F24" s="66"/>
      <c r="G24" s="67">
        <f>G23+G22</f>
        <v>3995.1400000000003</v>
      </c>
      <c r="H24" s="68"/>
      <c r="I24" s="67">
        <f>I23+I22</f>
        <v>3395.96</v>
      </c>
      <c r="J24" s="61"/>
    </row>
    <row r="25" spans="1:10" s="62" customFormat="1" ht="12.75">
      <c r="A25" s="54"/>
      <c r="B25" s="54"/>
      <c r="C25" s="69"/>
      <c r="D25" s="54"/>
      <c r="E25" s="54"/>
      <c r="F25" s="70"/>
      <c r="G25" s="61"/>
      <c r="H25" s="71"/>
      <c r="I25" s="71"/>
      <c r="J25" s="61"/>
    </row>
    <row r="26" spans="1:10" s="62" customFormat="1" ht="12.75">
      <c r="A26" s="34" t="s">
        <v>34</v>
      </c>
      <c r="B26" s="54"/>
      <c r="C26" s="69"/>
      <c r="D26" s="1"/>
      <c r="E26" s="26"/>
      <c r="F26" s="72"/>
      <c r="G26" s="72"/>
      <c r="H26" s="72"/>
      <c r="I26" s="72"/>
      <c r="J26" s="61"/>
    </row>
    <row r="27" spans="1:12" s="62" customFormat="1" ht="12.75" customHeight="1">
      <c r="A27" s="37" t="s">
        <v>12</v>
      </c>
      <c r="B27" s="38" t="s">
        <v>13</v>
      </c>
      <c r="C27" s="38" t="s">
        <v>14</v>
      </c>
      <c r="D27" s="38" t="s">
        <v>15</v>
      </c>
      <c r="E27" s="73" t="s">
        <v>16</v>
      </c>
      <c r="F27" s="37" t="s">
        <v>17</v>
      </c>
      <c r="G27" s="37"/>
      <c r="H27" s="37" t="s">
        <v>18</v>
      </c>
      <c r="I27" s="37"/>
      <c r="J27" s="68"/>
      <c r="K27" s="37" t="s">
        <v>18</v>
      </c>
      <c r="L27" s="37"/>
    </row>
    <row r="28" spans="1:12" s="62" customFormat="1" ht="12.75">
      <c r="A28" s="37"/>
      <c r="B28" s="38"/>
      <c r="C28" s="38"/>
      <c r="D28" s="38"/>
      <c r="E28" s="73"/>
      <c r="F28" s="37" t="s">
        <v>19</v>
      </c>
      <c r="G28" s="40" t="s">
        <v>20</v>
      </c>
      <c r="H28" s="37" t="s">
        <v>19</v>
      </c>
      <c r="I28" s="40" t="s">
        <v>20</v>
      </c>
      <c r="J28" s="68"/>
      <c r="K28" s="74" t="s">
        <v>19</v>
      </c>
      <c r="L28" s="40" t="s">
        <v>20</v>
      </c>
    </row>
    <row r="29" spans="1:12" s="62" customFormat="1" ht="12.75">
      <c r="A29" s="37"/>
      <c r="B29" s="38"/>
      <c r="C29" s="38"/>
      <c r="D29" s="38"/>
      <c r="E29" s="73"/>
      <c r="F29" s="75"/>
      <c r="G29" s="43" t="s">
        <v>35</v>
      </c>
      <c r="H29" s="44">
        <f>H3</f>
        <v>0.15</v>
      </c>
      <c r="I29" s="43" t="s">
        <v>35</v>
      </c>
      <c r="J29" s="68"/>
      <c r="K29" s="76" t="s">
        <v>36</v>
      </c>
      <c r="L29" s="43" t="s">
        <v>36</v>
      </c>
    </row>
    <row r="30" spans="1:12" s="62" customFormat="1" ht="12.75">
      <c r="A30" s="37"/>
      <c r="B30" s="38">
        <v>16330</v>
      </c>
      <c r="C30" s="77" t="s">
        <v>37</v>
      </c>
      <c r="D30" s="38" t="s">
        <v>23</v>
      </c>
      <c r="E30" s="38">
        <v>11</v>
      </c>
      <c r="F30" s="78">
        <v>9.34</v>
      </c>
      <c r="G30" s="79">
        <f>F30*E30</f>
        <v>102.74</v>
      </c>
      <c r="H30" s="80">
        <f>F30-F30*H$29</f>
        <v>7.939</v>
      </c>
      <c r="I30" s="81">
        <f>H30*E30</f>
        <v>87.32900000000001</v>
      </c>
      <c r="J30" s="68"/>
      <c r="K30" s="82">
        <f>H30*H$5</f>
        <v>0</v>
      </c>
      <c r="L30" s="83">
        <f>K30*E30</f>
        <v>0</v>
      </c>
    </row>
    <row r="31" spans="1:12" s="62" customFormat="1" ht="12.75">
      <c r="A31" s="37"/>
      <c r="B31" s="38">
        <v>15768</v>
      </c>
      <c r="C31" s="77" t="s">
        <v>38</v>
      </c>
      <c r="D31" s="38" t="s">
        <v>23</v>
      </c>
      <c r="E31" s="38">
        <v>11</v>
      </c>
      <c r="F31" s="78">
        <v>9.34</v>
      </c>
      <c r="G31" s="79">
        <f>F31*E31</f>
        <v>102.74</v>
      </c>
      <c r="H31" s="80">
        <f>F31-F31*H$29</f>
        <v>7.939</v>
      </c>
      <c r="I31" s="81">
        <f>H31*E31</f>
        <v>87.32900000000001</v>
      </c>
      <c r="J31" s="68"/>
      <c r="K31" s="82">
        <f>H31*H$5</f>
        <v>0</v>
      </c>
      <c r="L31" s="83">
        <f>K31*E31</f>
        <v>0</v>
      </c>
    </row>
    <row r="32" spans="1:12" ht="12.75">
      <c r="A32" s="47">
        <v>1</v>
      </c>
      <c r="B32" s="84" t="s">
        <v>39</v>
      </c>
      <c r="C32" s="48" t="s">
        <v>40</v>
      </c>
      <c r="D32" s="85" t="s">
        <v>23</v>
      </c>
      <c r="E32" s="50">
        <v>40</v>
      </c>
      <c r="F32" s="48">
        <v>9.78</v>
      </c>
      <c r="G32" s="81">
        <f>F32*E32</f>
        <v>391.2</v>
      </c>
      <c r="H32" s="80">
        <f>F32-F32*H$29</f>
        <v>8.312999999999999</v>
      </c>
      <c r="I32" s="81">
        <f>H32*E32</f>
        <v>332.52</v>
      </c>
      <c r="J32" s="86"/>
      <c r="K32" s="82">
        <f>H32*H$5</f>
        <v>0</v>
      </c>
      <c r="L32" s="83">
        <f>K32*E32</f>
        <v>0</v>
      </c>
    </row>
    <row r="33" spans="1:12" ht="12.75">
      <c r="A33" s="47">
        <v>2</v>
      </c>
      <c r="B33" s="84" t="s">
        <v>41</v>
      </c>
      <c r="C33" s="48" t="s">
        <v>42</v>
      </c>
      <c r="D33" s="85" t="s">
        <v>23</v>
      </c>
      <c r="E33" s="50">
        <v>6</v>
      </c>
      <c r="F33" s="48">
        <v>18.69</v>
      </c>
      <c r="G33" s="81">
        <f>F33*E33</f>
        <v>112.14000000000001</v>
      </c>
      <c r="H33" s="80">
        <f>F33-F33*H$29</f>
        <v>15.887</v>
      </c>
      <c r="I33" s="81">
        <f>H33*E33</f>
        <v>95.322</v>
      </c>
      <c r="J33" s="86"/>
      <c r="K33" s="82">
        <f>H33*H$5</f>
        <v>0</v>
      </c>
      <c r="L33" s="83">
        <f>K33*E33</f>
        <v>0</v>
      </c>
    </row>
    <row r="34" spans="1:12" ht="12.75">
      <c r="A34" s="47">
        <v>3</v>
      </c>
      <c r="B34" s="84" t="s">
        <v>43</v>
      </c>
      <c r="C34" s="48" t="s">
        <v>44</v>
      </c>
      <c r="D34" s="85" t="s">
        <v>23</v>
      </c>
      <c r="E34" s="50">
        <v>4</v>
      </c>
      <c r="F34" s="48">
        <v>19.41</v>
      </c>
      <c r="G34" s="81">
        <f>F34*E34</f>
        <v>77.64</v>
      </c>
      <c r="H34" s="80">
        <f>F34-F34*H$29</f>
        <v>16.499</v>
      </c>
      <c r="I34" s="81">
        <f>H34*E34</f>
        <v>65.996</v>
      </c>
      <c r="J34" s="86"/>
      <c r="K34" s="82">
        <f>H34*H$5</f>
        <v>0</v>
      </c>
      <c r="L34" s="83">
        <f>K34*E34</f>
        <v>0</v>
      </c>
    </row>
    <row r="35" spans="1:12" ht="12.75">
      <c r="A35" s="47">
        <v>4</v>
      </c>
      <c r="B35" s="84">
        <v>16653</v>
      </c>
      <c r="C35" s="48" t="s">
        <v>45</v>
      </c>
      <c r="D35" s="85" t="s">
        <v>23</v>
      </c>
      <c r="E35" s="50">
        <v>2</v>
      </c>
      <c r="F35" s="48">
        <v>81.65</v>
      </c>
      <c r="G35" s="81">
        <f>F35*E35</f>
        <v>163.3</v>
      </c>
      <c r="H35" s="80">
        <f>F35-F35*H$29</f>
        <v>69.403</v>
      </c>
      <c r="I35" s="81">
        <f>H35*E35</f>
        <v>138.806</v>
      </c>
      <c r="J35" s="86"/>
      <c r="K35" s="82">
        <f>H35*H$5</f>
        <v>0</v>
      </c>
      <c r="L35" s="83">
        <f>K35*E35</f>
        <v>0</v>
      </c>
    </row>
    <row r="36" spans="1:12" ht="12.75">
      <c r="A36" s="47">
        <v>5</v>
      </c>
      <c r="B36" s="84">
        <v>13533</v>
      </c>
      <c r="C36" s="48" t="s">
        <v>46</v>
      </c>
      <c r="D36" s="85" t="s">
        <v>23</v>
      </c>
      <c r="E36" s="50">
        <v>4</v>
      </c>
      <c r="F36" s="87">
        <v>17.2</v>
      </c>
      <c r="G36" s="81">
        <f>F36*E36</f>
        <v>68.8</v>
      </c>
      <c r="H36" s="80">
        <f>F36-F36*H$29</f>
        <v>14.62</v>
      </c>
      <c r="I36" s="81">
        <f>H36*E36</f>
        <v>58.48</v>
      </c>
      <c r="J36" s="86"/>
      <c r="K36" s="82">
        <f>H36*H$5</f>
        <v>0</v>
      </c>
      <c r="L36" s="83">
        <f>K36*E36</f>
        <v>0</v>
      </c>
    </row>
    <row r="37" spans="1:12" ht="12.75">
      <c r="A37" s="47">
        <v>6</v>
      </c>
      <c r="B37" s="84">
        <v>10926</v>
      </c>
      <c r="C37" s="48" t="s">
        <v>47</v>
      </c>
      <c r="D37" s="85" t="s">
        <v>23</v>
      </c>
      <c r="E37" s="50">
        <v>2</v>
      </c>
      <c r="F37" s="87">
        <v>7.68</v>
      </c>
      <c r="G37" s="81">
        <f>F37*E37</f>
        <v>15.36</v>
      </c>
      <c r="H37" s="80">
        <f>F37-F37*H$29</f>
        <v>6.528</v>
      </c>
      <c r="I37" s="81">
        <f>H37*E37</f>
        <v>13.056</v>
      </c>
      <c r="J37" s="86"/>
      <c r="K37" s="82">
        <f>H37*H$5</f>
        <v>0</v>
      </c>
      <c r="L37" s="83">
        <f>K37*E37</f>
        <v>0</v>
      </c>
    </row>
    <row r="38" spans="1:12" ht="12.75">
      <c r="A38" s="47">
        <v>7</v>
      </c>
      <c r="B38" s="84">
        <v>13665</v>
      </c>
      <c r="C38" s="48" t="s">
        <v>48</v>
      </c>
      <c r="D38" s="85" t="s">
        <v>23</v>
      </c>
      <c r="E38" s="50">
        <v>1</v>
      </c>
      <c r="F38" s="48">
        <v>10.3</v>
      </c>
      <c r="G38" s="81">
        <f>F38*E38</f>
        <v>10.3</v>
      </c>
      <c r="H38" s="80">
        <f>F38-F38*H$29</f>
        <v>8.755</v>
      </c>
      <c r="I38" s="81">
        <f>H38*E38</f>
        <v>8.755</v>
      </c>
      <c r="J38" s="86"/>
      <c r="K38" s="82">
        <f>H38*H$5</f>
        <v>0</v>
      </c>
      <c r="L38" s="83">
        <f>K38*E38</f>
        <v>0</v>
      </c>
    </row>
    <row r="39" spans="1:12" ht="12.75">
      <c r="A39" s="47">
        <v>8</v>
      </c>
      <c r="B39" s="84" t="s">
        <v>49</v>
      </c>
      <c r="C39" s="48" t="s">
        <v>50</v>
      </c>
      <c r="D39" s="85" t="s">
        <v>23</v>
      </c>
      <c r="E39" s="50">
        <v>94</v>
      </c>
      <c r="F39" s="48">
        <v>0.911</v>
      </c>
      <c r="G39" s="81">
        <f>F39*E39</f>
        <v>85.634</v>
      </c>
      <c r="H39" s="80">
        <f>F39-F39*H$29</f>
        <v>0.774</v>
      </c>
      <c r="I39" s="81">
        <f>H39*E39</f>
        <v>72.756</v>
      </c>
      <c r="J39" s="86"/>
      <c r="K39" s="82">
        <f>H39*H$5</f>
        <v>0</v>
      </c>
      <c r="L39" s="83">
        <f>K39*E39</f>
        <v>0</v>
      </c>
    </row>
    <row r="40" spans="1:12" ht="12.75">
      <c r="A40" s="47">
        <v>9</v>
      </c>
      <c r="B40" s="84" t="s">
        <v>51</v>
      </c>
      <c r="C40" s="48" t="s">
        <v>52</v>
      </c>
      <c r="D40" s="85" t="s">
        <v>23</v>
      </c>
      <c r="E40" s="50">
        <v>6</v>
      </c>
      <c r="F40" s="48">
        <v>2.184</v>
      </c>
      <c r="G40" s="81">
        <f>F40*E40</f>
        <v>13.104000000000001</v>
      </c>
      <c r="H40" s="80">
        <f>F40-F40*H$29</f>
        <v>1.856</v>
      </c>
      <c r="I40" s="81">
        <f>H40*E40</f>
        <v>11.136000000000001</v>
      </c>
      <c r="J40" s="86"/>
      <c r="K40" s="82">
        <f>H40*H$5</f>
        <v>0</v>
      </c>
      <c r="L40" s="83">
        <f>K40*E40</f>
        <v>0</v>
      </c>
    </row>
    <row r="41" spans="1:12" ht="12.75">
      <c r="A41" s="47">
        <v>10</v>
      </c>
      <c r="B41" s="84" t="s">
        <v>53</v>
      </c>
      <c r="C41" s="48" t="s">
        <v>54</v>
      </c>
      <c r="D41" s="85" t="s">
        <v>23</v>
      </c>
      <c r="E41" s="50">
        <v>2</v>
      </c>
      <c r="F41" s="48">
        <v>3.46</v>
      </c>
      <c r="G41" s="81">
        <f>F41*E41</f>
        <v>6.92</v>
      </c>
      <c r="H41" s="80">
        <f>F41-F41*H$29</f>
        <v>2.941</v>
      </c>
      <c r="I41" s="81">
        <f>H41*E41</f>
        <v>5.882</v>
      </c>
      <c r="J41" s="86"/>
      <c r="K41" s="82">
        <f>H41*H$5</f>
        <v>0</v>
      </c>
      <c r="L41" s="83">
        <f>K41*E41</f>
        <v>0</v>
      </c>
    </row>
    <row r="42" spans="1:12" ht="12.75">
      <c r="A42" s="47">
        <v>11</v>
      </c>
      <c r="B42" s="84">
        <v>80012</v>
      </c>
      <c r="C42" s="48" t="s">
        <v>55</v>
      </c>
      <c r="D42" s="85" t="s">
        <v>23</v>
      </c>
      <c r="E42" s="50">
        <v>12</v>
      </c>
      <c r="F42" s="48">
        <v>0.25</v>
      </c>
      <c r="G42" s="81">
        <f>F42*E42</f>
        <v>3</v>
      </c>
      <c r="H42" s="80">
        <f>F42-F42*H$29</f>
        <v>0.213</v>
      </c>
      <c r="I42" s="81">
        <f>H42*E42</f>
        <v>2.556</v>
      </c>
      <c r="J42" s="86"/>
      <c r="K42" s="82">
        <f>H42*H$5</f>
        <v>0</v>
      </c>
      <c r="L42" s="83">
        <f>K42*E42</f>
        <v>0</v>
      </c>
    </row>
    <row r="43" spans="1:12" ht="12.75">
      <c r="A43" s="47">
        <v>12</v>
      </c>
      <c r="B43" s="84">
        <v>10067</v>
      </c>
      <c r="C43" s="48" t="s">
        <v>56</v>
      </c>
      <c r="D43" s="85" t="s">
        <v>23</v>
      </c>
      <c r="E43" s="50">
        <v>16</v>
      </c>
      <c r="F43" s="87">
        <v>0.1</v>
      </c>
      <c r="G43" s="81">
        <f>F43*E43</f>
        <v>1.6</v>
      </c>
      <c r="H43" s="80">
        <f>F43-F43*H$29</f>
        <v>0.085</v>
      </c>
      <c r="I43" s="81">
        <f>H43*E43</f>
        <v>1.36</v>
      </c>
      <c r="J43" s="86"/>
      <c r="K43" s="82">
        <f>H43*H$5</f>
        <v>0</v>
      </c>
      <c r="L43" s="83">
        <f>K43*E43</f>
        <v>0</v>
      </c>
    </row>
    <row r="44" spans="1:12" ht="12.75">
      <c r="A44" s="47">
        <v>13</v>
      </c>
      <c r="B44" s="84">
        <v>10072</v>
      </c>
      <c r="C44" s="48" t="s">
        <v>57</v>
      </c>
      <c r="D44" s="85" t="s">
        <v>23</v>
      </c>
      <c r="E44" s="50">
        <v>3</v>
      </c>
      <c r="F44" s="87">
        <v>0.122</v>
      </c>
      <c r="G44" s="81">
        <f>F44*E44</f>
        <v>0.366</v>
      </c>
      <c r="H44" s="80">
        <f>F44-F44*H$29</f>
        <v>0.104</v>
      </c>
      <c r="I44" s="81">
        <f>H44*E44</f>
        <v>0.312</v>
      </c>
      <c r="J44" s="86"/>
      <c r="K44" s="82">
        <f>H44*H$5</f>
        <v>0</v>
      </c>
      <c r="L44" s="83">
        <f>K44*E44</f>
        <v>0</v>
      </c>
    </row>
    <row r="45" spans="1:12" ht="12.75">
      <c r="A45" s="47">
        <v>14</v>
      </c>
      <c r="B45" s="84">
        <v>10931</v>
      </c>
      <c r="C45" s="48" t="s">
        <v>58</v>
      </c>
      <c r="D45" s="85" t="s">
        <v>23</v>
      </c>
      <c r="E45" s="50">
        <v>147</v>
      </c>
      <c r="F45" s="88">
        <v>0.11</v>
      </c>
      <c r="G45" s="81">
        <f>F45*E45</f>
        <v>16.17</v>
      </c>
      <c r="H45" s="80">
        <f>F45-F45*H$29</f>
        <v>0.094</v>
      </c>
      <c r="I45" s="81">
        <f>H45*E45</f>
        <v>13.818</v>
      </c>
      <c r="J45" s="86"/>
      <c r="K45" s="82">
        <f>H45*H$5</f>
        <v>0</v>
      </c>
      <c r="L45" s="83">
        <f>K45*E45</f>
        <v>0</v>
      </c>
    </row>
    <row r="46" spans="1:12" ht="12.75">
      <c r="A46" s="47">
        <v>15</v>
      </c>
      <c r="B46" s="84">
        <v>13961</v>
      </c>
      <c r="C46" s="48" t="s">
        <v>59</v>
      </c>
      <c r="D46" s="85" t="s">
        <v>23</v>
      </c>
      <c r="E46" s="50">
        <v>188</v>
      </c>
      <c r="F46" s="87">
        <v>0.035</v>
      </c>
      <c r="G46" s="81">
        <f>F46*E46</f>
        <v>6.580000000000001</v>
      </c>
      <c r="H46" s="80">
        <f>F46-F46*H$29</f>
        <v>0.03</v>
      </c>
      <c r="I46" s="81">
        <f>H46*E46</f>
        <v>5.64</v>
      </c>
      <c r="J46" s="86"/>
      <c r="K46" s="82">
        <f>H46*H$5</f>
        <v>0</v>
      </c>
      <c r="L46" s="83">
        <f>K46*E46</f>
        <v>0</v>
      </c>
    </row>
    <row r="47" spans="1:12" ht="12.75">
      <c r="A47" s="47">
        <v>16</v>
      </c>
      <c r="B47" s="84" t="s">
        <v>60</v>
      </c>
      <c r="C47" s="48" t="s">
        <v>61</v>
      </c>
      <c r="D47" s="85" t="s">
        <v>23</v>
      </c>
      <c r="E47" s="50">
        <v>8</v>
      </c>
      <c r="F47" s="48">
        <v>0.257</v>
      </c>
      <c r="G47" s="81">
        <f>F47*E47</f>
        <v>2.056</v>
      </c>
      <c r="H47" s="80">
        <f>F47-F47*H$29</f>
        <v>0.218</v>
      </c>
      <c r="I47" s="81">
        <f>H47*E47</f>
        <v>1.744</v>
      </c>
      <c r="J47" s="86"/>
      <c r="K47" s="82">
        <f>H47*H$5</f>
        <v>0</v>
      </c>
      <c r="L47" s="83">
        <f>K47*E47</f>
        <v>0</v>
      </c>
    </row>
    <row r="48" spans="1:12" ht="12.75">
      <c r="A48" s="47">
        <v>17</v>
      </c>
      <c r="B48" s="84" t="s">
        <v>62</v>
      </c>
      <c r="C48" s="48" t="s">
        <v>63</v>
      </c>
      <c r="D48" s="85" t="s">
        <v>23</v>
      </c>
      <c r="E48" s="50">
        <v>18</v>
      </c>
      <c r="F48" s="48">
        <v>0.274</v>
      </c>
      <c r="G48" s="81">
        <f>F48*E48</f>
        <v>4.932</v>
      </c>
      <c r="H48" s="80">
        <f>F48-F48*H$29</f>
        <v>0.233</v>
      </c>
      <c r="I48" s="81">
        <f>H48*E48</f>
        <v>4.194</v>
      </c>
      <c r="J48" s="86"/>
      <c r="K48" s="82">
        <f>H48*H$5</f>
        <v>0</v>
      </c>
      <c r="L48" s="83">
        <f>K48*E48</f>
        <v>0</v>
      </c>
    </row>
    <row r="49" spans="1:12" ht="12.75">
      <c r="A49" s="47">
        <v>18</v>
      </c>
      <c r="B49" s="84">
        <v>16004</v>
      </c>
      <c r="C49" s="48" t="s">
        <v>64</v>
      </c>
      <c r="D49" s="85" t="s">
        <v>23</v>
      </c>
      <c r="E49" s="50">
        <v>1</v>
      </c>
      <c r="F49" s="48">
        <v>18.55</v>
      </c>
      <c r="G49" s="81">
        <f>F49*E49</f>
        <v>18.55</v>
      </c>
      <c r="H49" s="80">
        <f>F49-F49*H$29</f>
        <v>15.768</v>
      </c>
      <c r="I49" s="81">
        <f>H49*E49</f>
        <v>15.768</v>
      </c>
      <c r="J49" s="86"/>
      <c r="K49" s="82">
        <f>H49*H$5</f>
        <v>0</v>
      </c>
      <c r="L49" s="83">
        <f>K49*E49</f>
        <v>0</v>
      </c>
    </row>
    <row r="50" spans="1:12" ht="12.75">
      <c r="A50" s="89"/>
      <c r="B50" s="90"/>
      <c r="C50" s="55" t="s">
        <v>2</v>
      </c>
      <c r="D50" s="56"/>
      <c r="E50" s="91"/>
      <c r="F50" s="92"/>
      <c r="G50" s="93">
        <f>SUM(G32:G49)</f>
        <v>997.652</v>
      </c>
      <c r="H50" s="94"/>
      <c r="I50" s="93">
        <f>SUM(I32:I49)</f>
        <v>848.1010000000001</v>
      </c>
      <c r="J50" s="95"/>
      <c r="K50" s="95"/>
      <c r="L50" s="67">
        <f>SUM(L32:L49)</f>
        <v>0</v>
      </c>
    </row>
    <row r="51" spans="1:12" ht="12.75">
      <c r="A51" s="89"/>
      <c r="B51" s="90"/>
      <c r="C51" s="63" t="s">
        <v>32</v>
      </c>
      <c r="D51" s="64"/>
      <c r="E51" s="65"/>
      <c r="F51" s="96"/>
      <c r="G51" s="97">
        <f>G50*18%</f>
        <v>179.577</v>
      </c>
      <c r="H51" s="98"/>
      <c r="I51" s="97">
        <f>I50*18%</f>
        <v>152.658</v>
      </c>
      <c r="J51" s="95"/>
      <c r="K51" s="95"/>
      <c r="L51" s="67">
        <f>L50*18%</f>
        <v>0</v>
      </c>
    </row>
    <row r="52" spans="1:12" ht="12.75">
      <c r="A52" s="89"/>
      <c r="B52" s="90"/>
      <c r="C52" s="63" t="s">
        <v>33</v>
      </c>
      <c r="D52" s="64"/>
      <c r="E52" s="65"/>
      <c r="F52" s="96"/>
      <c r="G52" s="97">
        <f>G51+G50</f>
        <v>1177.229</v>
      </c>
      <c r="H52" s="98"/>
      <c r="I52" s="97">
        <f>I51+I50</f>
        <v>1000.7590000000001</v>
      </c>
      <c r="J52" s="95"/>
      <c r="K52" s="95"/>
      <c r="L52" s="67">
        <f>L51+L50</f>
        <v>0</v>
      </c>
    </row>
    <row r="53" spans="1:10" ht="12.75">
      <c r="A53" s="16"/>
      <c r="B53" s="99"/>
      <c r="C53" s="100"/>
      <c r="D53" s="100"/>
      <c r="E53" s="101"/>
      <c r="F53" s="100"/>
      <c r="G53" s="100"/>
      <c r="H53" s="89"/>
      <c r="I53" s="89"/>
      <c r="J53" s="95"/>
    </row>
    <row r="54" ht="12.75">
      <c r="J54" s="95"/>
    </row>
  </sheetData>
  <sheetProtection selectLockedCells="1" selectUnlockedCells="1"/>
  <mergeCells count="26"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8:I8"/>
    <mergeCell ref="A9:C9"/>
    <mergeCell ref="A11:A13"/>
    <mergeCell ref="B11:B13"/>
    <mergeCell ref="C11:C13"/>
    <mergeCell ref="D11:D13"/>
    <mergeCell ref="E11:E13"/>
    <mergeCell ref="F11:G11"/>
    <mergeCell ref="H11:I11"/>
    <mergeCell ref="A27:A29"/>
    <mergeCell ref="B27:B29"/>
    <mergeCell ref="C27:C29"/>
    <mergeCell ref="D27:D29"/>
    <mergeCell ref="E27:E29"/>
    <mergeCell ref="F27:G27"/>
    <mergeCell ref="H27:I27"/>
    <mergeCell ref="K27:L27"/>
  </mergeCells>
  <hyperlinks>
    <hyperlink ref="A9" r:id="rId1" display="Тел. 8905-383-12-00 факс 8452-744-083 e-mail: 744083@mail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Евгений Ганюшкин</cp:lastModifiedBy>
  <cp:lastPrinted>2012-04-27T08:13:17Z</cp:lastPrinted>
  <dcterms:created xsi:type="dcterms:W3CDTF">2006-01-10T07:59:56Z</dcterms:created>
  <dcterms:modified xsi:type="dcterms:W3CDTF">2016-08-23T13:05:25Z</dcterms:modified>
  <cp:category/>
  <cp:version/>
  <cp:contentType/>
  <cp:contentStatus/>
  <cp:revision>3</cp:revision>
</cp:coreProperties>
</file>