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'Лист1'!$A$1:$I$50</definedName>
  </definedNames>
  <calcPr fullCalcOnLoad="1" fullPrecision="0"/>
</workbook>
</file>

<file path=xl/sharedStrings.xml><?xml version="1.0" encoding="utf-8"?>
<sst xmlns="http://schemas.openxmlformats.org/spreadsheetml/2006/main" count="155" uniqueCount="85">
  <si>
    <t>стандарт</t>
  </si>
  <si>
    <t>премиум</t>
  </si>
  <si>
    <t xml:space="preserve"> </t>
  </si>
  <si>
    <t>Итого:</t>
  </si>
  <si>
    <t>CLAAS Typ. 701</t>
  </si>
  <si>
    <t xml:space="preserve">с прижимными роликами    </t>
  </si>
  <si>
    <r>
      <t>Ширина захвата 7,5</t>
    </r>
    <r>
      <rPr>
        <b/>
        <sz val="10"/>
        <rFont val="Arial Cyr"/>
        <family val="2"/>
      </rPr>
      <t>м</t>
    </r>
  </si>
  <si>
    <t>Укажите размер скидки</t>
  </si>
  <si>
    <r>
      <t>Толщина бруса  7</t>
    </r>
    <r>
      <rPr>
        <b/>
        <sz val="10"/>
        <rFont val="Arial Cyr"/>
        <family val="2"/>
      </rPr>
      <t>мм</t>
    </r>
  </si>
  <si>
    <r>
      <t xml:space="preserve">Привод ножа </t>
    </r>
    <r>
      <rPr>
        <b/>
        <sz val="10"/>
        <rFont val="Arial Cyr"/>
        <family val="2"/>
      </rPr>
      <t>МКШ</t>
    </r>
  </si>
  <si>
    <t>Укажите курс ЕВРО</t>
  </si>
  <si>
    <r>
      <t>Стоимость переоборудования</t>
    </r>
    <r>
      <rPr>
        <b/>
        <sz val="10"/>
        <rFont val="Arial Cyr"/>
        <family val="2"/>
      </rPr>
      <t xml:space="preserve"> 10000р.</t>
    </r>
  </si>
  <si>
    <t>Цены действительны до 01.10.2016г.</t>
  </si>
  <si>
    <t>Тел. 8905-383-12-00 факс 8452-744-083 e-mail: 744083@mail.ru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</si>
  <si>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</si>
  <si>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</si>
  <si>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</si>
  <si>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</si>
  <si>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</si>
  <si>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</si>
  <si>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</si>
  <si>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</si>
  <si>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</si>
  <si>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</si>
  <si>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</si>
  <si>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</si>
  <si>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15034 </t>
  </si>
  <si>
    <t>Консоль Claas TYP 701</t>
  </si>
  <si>
    <t>шт.</t>
  </si>
  <si>
    <t>2</t>
  </si>
  <si>
    <t>25160</t>
  </si>
  <si>
    <t>Пластина консоли</t>
  </si>
  <si>
    <t>3</t>
  </si>
  <si>
    <t>Пластина 4*30*700</t>
  </si>
  <si>
    <t>4</t>
  </si>
  <si>
    <t>Полоса 5х30х301,6</t>
  </si>
  <si>
    <t>5</t>
  </si>
  <si>
    <t>Шкив привода D240</t>
  </si>
  <si>
    <t>6</t>
  </si>
  <si>
    <t>TEXACO минеральная смазка MULTIFAK EP 2-0,4 KG</t>
  </si>
  <si>
    <t>7</t>
  </si>
  <si>
    <t>Болт М10х35 ГОСТ 7805-70/7798-70 (кл.пр.5.8)</t>
  </si>
  <si>
    <t>8</t>
  </si>
  <si>
    <t>Гайка М10 ГОСТ  5915-70  (кл.пр.6)</t>
  </si>
  <si>
    <t>Ремень С-3280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</si>
  <si>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</si>
  <si>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</si>
  <si>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</si>
  <si>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</si>
  <si>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</si>
  <si>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</si>
  <si>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</si>
  <si>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</si>
  <si>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</si>
  <si>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</si>
  <si>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</si>
  <si>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</si>
  <si>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</si>
  <si>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10961.06</t>
  </si>
  <si>
    <t xml:space="preserve">Сегмент Про-Кат с грубой насечкой в упаковке 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</si>
  <si>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</si>
  <si>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</si>
  <si>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</si>
  <si>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</si>
  <si>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</si>
  <si>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</si>
  <si>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</si>
  <si>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</si>
  <si>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9</t>
  </si>
  <si>
    <t>10072</t>
  </si>
  <si>
    <t>Болт М6*28 для планок головки ножа  жатки</t>
  </si>
  <si>
    <t>10</t>
  </si>
  <si>
    <t>10931</t>
  </si>
  <si>
    <t>Болт зубчатый М6*16 для крепления сегментов</t>
  </si>
  <si>
    <t>11</t>
  </si>
  <si>
    <t>13961</t>
  </si>
  <si>
    <t>Гайка с фланцем крепления сегментов</t>
  </si>
  <si>
    <t>12</t>
  </si>
  <si>
    <t>Головка ножа Class TYP 701</t>
  </si>
  <si>
    <t>14</t>
  </si>
  <si>
    <t>02908</t>
  </si>
  <si>
    <t>Привод косы Pro-Drivе 85 МvvGKF</t>
  </si>
  <si>
    <t>15</t>
  </si>
  <si>
    <t>15721</t>
  </si>
  <si>
    <t>Болт М12х55-10,9 крепления привода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</si>
</sst>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0.0000"/>
    <numFmt numFmtId="169" formatCode="_-* #,##0.00&quot;р.&quot;_-;\-* #,##0.00&quot;р.&quot;_-;_-* \-??&quot;р.&quot;_-;_-@_-"/>
    <numFmt numFmtId="170" formatCode="@"/>
    <numFmt numFmtId="171" formatCode="#,##0.00"/>
    <numFmt numFmtId="172" formatCode="0.00"/>
    <numFmt numFmtId="173" formatCode="#,##0.000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1"/>
      <name val="Calibri"/>
      <family val="2"/>
    </font>
    <font>
      <b/>
      <sz val="12"/>
      <color indexed="10"/>
      <name val="Arial Cyr"/>
      <family val="2"/>
    </font>
    <font>
      <sz val="10"/>
      <color indexed="13"/>
      <name val="Book Antiqua"/>
      <family val="1"/>
    </font>
    <font>
      <b/>
      <sz val="10"/>
      <color indexed="10"/>
      <name val="Arial Cyr"/>
      <family val="2"/>
    </font>
    <font>
      <sz val="11"/>
      <name val="Calibri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b/>
      <sz val="15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vertical="center" wrapText="1"/>
    </xf>
    <xf numFmtId="164" fontId="5" fillId="2" borderId="0" xfId="0" applyFont="1" applyFill="1" applyAlignment="1">
      <alignment vertical="center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2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8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164" fontId="13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9" fontId="4" fillId="0" borderId="0" xfId="0" applyNumberFormat="1" applyFont="1" applyBorder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8" fontId="15" fillId="0" borderId="0" xfId="19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>
      <alignment horizontal="center" vertical="center" wrapText="1"/>
    </xf>
    <xf numFmtId="164" fontId="17" fillId="0" borderId="0" xfId="20" applyNumberFormat="1" applyFont="1" applyFill="1" applyBorder="1" applyAlignment="1" applyProtection="1">
      <alignment horizontal="left" vertical="center"/>
      <protection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20" fillId="0" borderId="0" xfId="0" applyFont="1" applyFill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21" fillId="0" borderId="2" xfId="0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164" fontId="21" fillId="4" borderId="5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2" fillId="0" borderId="6" xfId="0" applyFont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70" fontId="0" fillId="0" borderId="6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top"/>
    </xf>
    <xf numFmtId="164" fontId="0" fillId="0" borderId="6" xfId="0" applyNumberFormat="1" applyFont="1" applyBorder="1" applyAlignment="1">
      <alignment horizontal="center" vertical="center" wrapText="1"/>
    </xf>
    <xf numFmtId="171" fontId="23" fillId="2" borderId="6" xfId="0" applyNumberFormat="1" applyFont="1" applyFill="1" applyBorder="1" applyAlignment="1">
      <alignment horizontal="right" vertical="center" wrapText="1"/>
    </xf>
    <xf numFmtId="171" fontId="0" fillId="4" borderId="8" xfId="0" applyNumberFormat="1" applyFont="1" applyFill="1" applyBorder="1" applyAlignment="1">
      <alignment horizontal="right" vertical="center" wrapText="1"/>
    </xf>
    <xf numFmtId="171" fontId="23" fillId="0" borderId="8" xfId="0" applyNumberFormat="1" applyFont="1" applyBorder="1" applyAlignment="1">
      <alignment horizontal="right" vertical="center" wrapText="1"/>
    </xf>
    <xf numFmtId="171" fontId="0" fillId="4" borderId="7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70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2" fontId="0" fillId="2" borderId="2" xfId="0" applyNumberFormat="1" applyFill="1" applyBorder="1" applyAlignment="1">
      <alignment horizontal="right" vertical="top"/>
    </xf>
    <xf numFmtId="171" fontId="0" fillId="4" borderId="2" xfId="0" applyNumberFormat="1" applyFont="1" applyFill="1" applyBorder="1" applyAlignment="1">
      <alignment horizontal="right" vertical="center" wrapText="1"/>
    </xf>
    <xf numFmtId="171" fontId="23" fillId="0" borderId="2" xfId="0" applyNumberFormat="1" applyFont="1" applyBorder="1" applyAlignment="1">
      <alignment horizontal="right" vertical="center" wrapText="1"/>
    </xf>
    <xf numFmtId="171" fontId="0" fillId="4" borderId="3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2" fontId="0" fillId="0" borderId="2" xfId="0" applyNumberFormat="1" applyBorder="1" applyAlignment="1">
      <alignment horizontal="right" vertical="top"/>
    </xf>
    <xf numFmtId="170" fontId="0" fillId="0" borderId="2" xfId="0" applyNumberForma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1" fontId="23" fillId="2" borderId="2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top" wrapText="1"/>
    </xf>
    <xf numFmtId="164" fontId="24" fillId="0" borderId="2" xfId="0" applyFont="1" applyFill="1" applyBorder="1" applyAlignment="1">
      <alignment horizontal="right" vertical="top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72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vertical="top" wrapText="1"/>
    </xf>
    <xf numFmtId="164" fontId="0" fillId="0" borderId="0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71" fontId="4" fillId="0" borderId="9" xfId="0" applyNumberFormat="1" applyFont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Fill="1" applyBorder="1" applyAlignment="1">
      <alignment horizontal="right" vertical="center" wrapText="1"/>
    </xf>
    <xf numFmtId="171" fontId="4" fillId="4" borderId="3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left" vertical="center" wrapText="1"/>
    </xf>
    <xf numFmtId="173" fontId="0" fillId="4" borderId="2" xfId="0" applyNumberFormat="1" applyFont="1" applyFill="1" applyBorder="1" applyAlignment="1">
      <alignment horizontal="right" vertical="center" wrapText="1"/>
    </xf>
    <xf numFmtId="173" fontId="23" fillId="2" borderId="2" xfId="0" applyNumberFormat="1" applyFont="1" applyFill="1" applyBorder="1" applyAlignment="1">
      <alignment horizontal="right" vertical="center" wrapText="1"/>
    </xf>
    <xf numFmtId="172" fontId="0" fillId="4" borderId="2" xfId="0" applyNumberFormat="1" applyFont="1" applyFill="1" applyBorder="1" applyAlignment="1">
      <alignment vertical="center" wrapText="1"/>
    </xf>
    <xf numFmtId="170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73" fontId="24" fillId="2" borderId="2" xfId="0" applyNumberFormat="1" applyFont="1" applyFill="1" applyBorder="1" applyAlignment="1">
      <alignment vertical="top"/>
    </xf>
    <xf numFmtId="173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Font="1" applyFill="1" applyAlignment="1">
      <alignment vertical="center" wrapText="1"/>
    </xf>
    <xf numFmtId="164" fontId="0" fillId="2" borderId="0" xfId="0" applyFill="1" applyAlignment="1">
      <alignment vertical="center" wrapText="1"/>
    </xf>
    <xf numFmtId="164" fontId="0" fillId="2" borderId="2" xfId="0" applyNumberFormat="1" applyFont="1" applyFill="1" applyBorder="1" applyAlignment="1">
      <alignment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 vertical="center" wrapText="1"/>
    </xf>
    <xf numFmtId="173" fontId="24" fillId="2" borderId="6" xfId="0" applyNumberFormat="1" applyFont="1" applyFill="1" applyBorder="1" applyAlignment="1">
      <alignment vertical="top"/>
    </xf>
    <xf numFmtId="164" fontId="25" fillId="0" borderId="2" xfId="0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3" fontId="24" fillId="0" borderId="2" xfId="0" applyNumberFormat="1" applyFont="1" applyFill="1" applyBorder="1" applyAlignment="1">
      <alignment vertical="top"/>
    </xf>
    <xf numFmtId="173" fontId="23" fillId="0" borderId="2" xfId="0" applyNumberFormat="1" applyFont="1" applyBorder="1" applyAlignment="1">
      <alignment horizontal="right" vertical="center" wrapText="1"/>
    </xf>
    <xf numFmtId="170" fontId="0" fillId="0" borderId="2" xfId="0" applyNumberFormat="1" applyFont="1" applyFill="1" applyBorder="1" applyAlignment="1">
      <alignment horizontal="center" vertical="center" wrapText="1"/>
    </xf>
    <xf numFmtId="173" fontId="24" fillId="0" borderId="6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 wrapText="1"/>
    </xf>
    <xf numFmtId="173" fontId="4" fillId="0" borderId="9" xfId="0" applyNumberFormat="1" applyFont="1" applyBorder="1" applyAlignment="1">
      <alignment horizontal="right" vertical="center" wrapText="1"/>
    </xf>
    <xf numFmtId="173" fontId="4" fillId="4" borderId="2" xfId="0" applyNumberFormat="1" applyFont="1" applyFill="1" applyBorder="1" applyAlignment="1">
      <alignment horizontal="right" vertical="center" wrapText="1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1</xdr:row>
      <xdr:rowOff>161925</xdr:rowOff>
    </xdr:from>
    <xdr:to>
      <xdr:col>2</xdr:col>
      <xdr:colOff>2638425</xdr:colOff>
      <xdr:row>2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23850"/>
          <a:ext cx="12668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51</xdr:row>
      <xdr:rowOff>19050</xdr:rowOff>
    </xdr:from>
    <xdr:to>
      <xdr:col>11</xdr:col>
      <xdr:colOff>133350</xdr:colOff>
      <xdr:row>68</xdr:row>
      <xdr:rowOff>57150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744200"/>
          <a:ext cx="943927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1104900</xdr:colOff>
      <xdr:row>2</xdr:row>
      <xdr:rowOff>219075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2314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23">
      <selection activeCell="F50" sqref="F50"/>
    </sheetView>
  </sheetViews>
  <sheetFormatPr defaultColWidth="9.00390625" defaultRowHeight="12.75"/>
  <cols>
    <col min="1" max="1" width="4.00390625" style="1" customWidth="1"/>
    <col min="2" max="2" width="12.00390625" style="1" customWidth="1"/>
    <col min="3" max="3" width="38.125" style="1" customWidth="1"/>
    <col min="4" max="4" width="6.50390625" style="1" customWidth="1"/>
    <col min="5" max="5" width="5.875" style="1" customWidth="1"/>
    <col min="6" max="6" width="8.875" style="1" customWidth="1"/>
    <col min="7" max="7" width="9.125" style="1" customWidth="1"/>
    <col min="8" max="8" width="10.50390625" style="1" customWidth="1"/>
    <col min="9" max="9" width="11.125" style="1" customWidth="1"/>
    <col min="10" max="10" width="6.50390625" style="2" customWidth="1"/>
    <col min="11" max="11" width="12.75390625" style="1" customWidth="1"/>
    <col min="12" max="12" width="10.375" style="1" customWidth="1"/>
    <col min="13" max="13" width="8.875" style="1" customWidth="1"/>
    <col min="14" max="14" width="8.625" style="1" customWidth="1"/>
    <col min="15" max="16384" width="9.125" style="1" customWidth="1"/>
  </cols>
  <sheetData>
    <row r="1" spans="2:18" ht="12.75" customHeight="1">
      <c r="B1" s="3"/>
      <c r="C1" s="4"/>
      <c r="D1" s="5"/>
      <c r="E1" s="5"/>
      <c r="F1" s="5"/>
      <c r="G1" s="5"/>
      <c r="H1" s="6" t="s">
        <v>0</v>
      </c>
      <c r="I1" s="6"/>
      <c r="J1" s="7" t="s">
        <v>1</v>
      </c>
      <c r="K1" s="7"/>
      <c r="O1" s="8" t="s">
        <v>2</v>
      </c>
      <c r="P1" s="9"/>
      <c r="Q1" s="9"/>
      <c r="R1" s="9"/>
    </row>
    <row r="2" spans="3:18" ht="31.5" customHeight="1">
      <c r="C2" s="10"/>
      <c r="D2" s="11"/>
      <c r="E2" s="11"/>
      <c r="F2" s="12" t="s">
        <v>3</v>
      </c>
      <c r="G2" s="12"/>
      <c r="H2" s="13">
        <f>I26+K50</f>
        <v>104124.12000000001</v>
      </c>
      <c r="I2" s="13"/>
      <c r="J2" s="14">
        <f>H2+K33</f>
        <v>108756.70000000001</v>
      </c>
      <c r="K2" s="14"/>
      <c r="O2" s="15" t="s">
        <v>2</v>
      </c>
      <c r="P2" s="9"/>
      <c r="Q2" s="9"/>
      <c r="R2" s="8" t="s">
        <v>2</v>
      </c>
    </row>
    <row r="3" spans="3:18" ht="36.75" customHeight="1">
      <c r="C3"/>
      <c r="D3" s="16" t="s">
        <v>4</v>
      </c>
      <c r="E3" s="16"/>
      <c r="F3" s="16"/>
      <c r="G3" s="16"/>
      <c r="H3" s="17"/>
      <c r="I3" s="17"/>
      <c r="J3" s="18" t="s">
        <v>5</v>
      </c>
      <c r="K3" s="18"/>
      <c r="O3" s="15" t="s">
        <v>2</v>
      </c>
      <c r="P3" s="9"/>
      <c r="Q3" s="9"/>
      <c r="R3" s="9" t="s">
        <v>2</v>
      </c>
    </row>
    <row r="4" spans="3:18" ht="13.5" customHeight="1">
      <c r="C4" s="1" t="s">
        <v>6</v>
      </c>
      <c r="D4" s="9"/>
      <c r="F4" s="19" t="s">
        <v>7</v>
      </c>
      <c r="G4" s="19"/>
      <c r="H4" s="20">
        <v>0.32</v>
      </c>
      <c r="I4" s="20"/>
      <c r="J4" s="18"/>
      <c r="K4" s="18"/>
      <c r="O4" s="15" t="s">
        <v>2</v>
      </c>
      <c r="P4" s="9"/>
      <c r="Q4" s="9"/>
      <c r="R4" s="9" t="s">
        <v>2</v>
      </c>
    </row>
    <row r="5" spans="3:18" ht="13.5" customHeight="1">
      <c r="C5" s="21" t="s">
        <v>8</v>
      </c>
      <c r="D5" s="9"/>
      <c r="F5" s="19"/>
      <c r="G5" s="19"/>
      <c r="H5" s="20"/>
      <c r="I5" s="20"/>
      <c r="J5" s="18"/>
      <c r="K5" s="18"/>
      <c r="O5" s="15" t="s">
        <v>2</v>
      </c>
      <c r="P5" s="9"/>
      <c r="Q5" s="9"/>
      <c r="R5" s="9" t="s">
        <v>2</v>
      </c>
    </row>
    <row r="6" spans="3:18" ht="13.5" customHeight="1">
      <c r="C6" s="21" t="s">
        <v>9</v>
      </c>
      <c r="D6" s="9"/>
      <c r="F6" s="19" t="s">
        <v>10</v>
      </c>
      <c r="G6" s="19"/>
      <c r="H6" s="22">
        <v>64</v>
      </c>
      <c r="I6" s="22"/>
      <c r="K6" s="23"/>
      <c r="O6" s="15" t="s">
        <v>2</v>
      </c>
      <c r="P6" s="9"/>
      <c r="Q6" s="9"/>
      <c r="R6" s="9" t="s">
        <v>2</v>
      </c>
    </row>
    <row r="7" spans="3:18" ht="14.25" customHeight="1">
      <c r="C7" s="24" t="s">
        <v>11</v>
      </c>
      <c r="D7" s="25"/>
      <c r="E7" s="25"/>
      <c r="F7" s="19"/>
      <c r="G7" s="19"/>
      <c r="H7" s="22"/>
      <c r="I7" s="22"/>
      <c r="K7" s="23"/>
      <c r="L7" s="21"/>
      <c r="M7" s="21"/>
      <c r="O7" s="15" t="s">
        <v>2</v>
      </c>
      <c r="P7" s="9"/>
      <c r="Q7" s="9"/>
      <c r="R7" s="9" t="s">
        <v>2</v>
      </c>
    </row>
    <row r="8" spans="1:18" ht="13.5" customHeight="1">
      <c r="A8" s="26" t="s">
        <v>12</v>
      </c>
      <c r="C8" s="27"/>
      <c r="D8" s="28"/>
      <c r="E8" s="28"/>
      <c r="L8" s="21"/>
      <c r="M8" s="21"/>
      <c r="O8" s="15" t="s">
        <v>2</v>
      </c>
      <c r="P8" s="9"/>
      <c r="Q8" s="9"/>
      <c r="R8" s="9" t="s">
        <v>2</v>
      </c>
    </row>
    <row r="9" spans="1:18" ht="15" customHeight="1">
      <c r="A9" s="29" t="s">
        <v>2</v>
      </c>
      <c r="C9" s="24"/>
      <c r="D9" s="30"/>
      <c r="E9" s="30"/>
      <c r="F9" s="31"/>
      <c r="G9" s="31"/>
      <c r="H9" s="32"/>
      <c r="I9" s="32"/>
      <c r="J9" s="33" t="s">
        <v>2</v>
      </c>
      <c r="K9" s="33"/>
      <c r="L9" s="33"/>
      <c r="M9" s="33"/>
      <c r="N9" s="33"/>
      <c r="O9" s="15" t="s">
        <v>2</v>
      </c>
      <c r="P9" s="9"/>
      <c r="Q9" s="9"/>
      <c r="R9" s="9" t="s">
        <v>2</v>
      </c>
    </row>
    <row r="10" spans="1:14" ht="17.25" customHeight="1">
      <c r="A10" s="34" t="s">
        <v>13</v>
      </c>
      <c r="B10" s="34"/>
      <c r="C10" s="34"/>
      <c r="D10" s="30"/>
      <c r="E10" s="30"/>
      <c r="F10" s="31"/>
      <c r="G10" s="31"/>
      <c r="H10" s="32"/>
      <c r="I10" s="32"/>
      <c r="J10" s="33"/>
      <c r="K10" s="33"/>
      <c r="L10" s="33"/>
      <c r="M10" s="33"/>
      <c r="N10" s="33"/>
    </row>
    <row r="11" spans="1:14" ht="12.75">
      <c r="A11" s="35" t="s">
        <v>14</v>
      </c>
      <c r="E11" s="36"/>
      <c r="F11" s="36"/>
      <c r="G11" s="36"/>
      <c r="H11" s="36"/>
      <c r="I11" s="36"/>
      <c r="J11" s="37"/>
      <c r="K11" s="24"/>
      <c r="L11" s="24"/>
      <c r="M11" s="24"/>
      <c r="N11" s="38"/>
    </row>
    <row r="12" spans="1:14" ht="15" customHeight="1">
      <c r="A12" s="39" t="s">
        <v>15</v>
      </c>
      <c r="B12" s="40" t="s">
        <v>16</v>
      </c>
      <c r="C12" s="40" t="s">
        <v>17</v>
      </c>
      <c r="D12" s="40" t="s">
        <v>18</v>
      </c>
      <c r="E12" s="40" t="s">
        <v>19</v>
      </c>
      <c r="F12" s="39" t="s">
        <v>20</v>
      </c>
      <c r="G12" s="39"/>
      <c r="H12" s="41" t="s">
        <v>21</v>
      </c>
      <c r="I12" s="41"/>
      <c r="J12" s="42"/>
      <c r="K12" s="24"/>
      <c r="L12" s="24"/>
      <c r="M12" s="24"/>
      <c r="N12" s="38"/>
    </row>
    <row r="13" spans="1:14" ht="12.75">
      <c r="A13" s="39"/>
      <c r="B13" s="40"/>
      <c r="C13" s="40"/>
      <c r="D13" s="40"/>
      <c r="E13" s="40"/>
      <c r="F13" s="43" t="s">
        <v>22</v>
      </c>
      <c r="G13" s="44" t="s">
        <v>23</v>
      </c>
      <c r="H13" s="43" t="s">
        <v>22</v>
      </c>
      <c r="I13" s="45" t="s">
        <v>23</v>
      </c>
      <c r="J13" s="46"/>
      <c r="K13" s="24"/>
      <c r="L13" s="24"/>
      <c r="M13" s="24"/>
      <c r="N13" s="38"/>
    </row>
    <row r="14" spans="1:14" ht="12.75">
      <c r="A14" s="39"/>
      <c r="B14" s="40"/>
      <c r="C14" s="40"/>
      <c r="D14" s="40"/>
      <c r="E14" s="40"/>
      <c r="F14" s="47"/>
      <c r="G14" s="48" t="s">
        <v>24</v>
      </c>
      <c r="H14" s="49">
        <f>H4</f>
        <v>0.32</v>
      </c>
      <c r="I14" s="50" t="s">
        <v>24</v>
      </c>
      <c r="J14" s="51"/>
      <c r="K14" s="24"/>
      <c r="L14" s="24"/>
      <c r="M14" s="24"/>
      <c r="N14" s="38"/>
    </row>
    <row r="15" spans="1:14" s="21" customFormat="1" ht="13.5" customHeight="1">
      <c r="A15" s="52" t="s">
        <v>25</v>
      </c>
      <c r="B15" s="52" t="s">
        <v>26</v>
      </c>
      <c r="C15" s="53" t="s">
        <v>27</v>
      </c>
      <c r="D15" s="54" t="s">
        <v>28</v>
      </c>
      <c r="E15" s="54">
        <v>1</v>
      </c>
      <c r="F15" s="55">
        <v>4469</v>
      </c>
      <c r="G15" s="56">
        <f>F15*E15</f>
        <v>4469</v>
      </c>
      <c r="H15" s="57">
        <f>F15-F15*H$14</f>
        <v>3038.92</v>
      </c>
      <c r="I15" s="58">
        <f>H15*E15</f>
        <v>3038.92</v>
      </c>
      <c r="J15" s="59"/>
      <c r="K15" s="24"/>
      <c r="L15" s="24"/>
      <c r="M15" s="24"/>
      <c r="N15" s="24"/>
    </row>
    <row r="16" spans="1:14" s="21" customFormat="1" ht="13.5" customHeight="1">
      <c r="A16" s="52" t="s">
        <v>29</v>
      </c>
      <c r="B16" s="60" t="s">
        <v>30</v>
      </c>
      <c r="C16" s="61" t="s">
        <v>31</v>
      </c>
      <c r="D16" s="62" t="s">
        <v>28</v>
      </c>
      <c r="E16" s="62">
        <v>2</v>
      </c>
      <c r="F16" s="63">
        <v>95.46</v>
      </c>
      <c r="G16" s="64">
        <f>F16*E16</f>
        <v>190.92</v>
      </c>
      <c r="H16" s="65">
        <f>F16-F16*H$14</f>
        <v>64.91</v>
      </c>
      <c r="I16" s="66">
        <f>H16*E16</f>
        <v>129.82</v>
      </c>
      <c r="J16" s="59"/>
      <c r="K16" s="24"/>
      <c r="L16" s="24"/>
      <c r="M16" s="24"/>
      <c r="N16" s="24"/>
    </row>
    <row r="17" spans="1:14" s="21" customFormat="1" ht="13.5" customHeight="1">
      <c r="A17" s="52" t="s">
        <v>32</v>
      </c>
      <c r="B17" s="60"/>
      <c r="C17" s="61" t="s">
        <v>33</v>
      </c>
      <c r="D17" s="62" t="s">
        <v>28</v>
      </c>
      <c r="E17" s="62">
        <v>1</v>
      </c>
      <c r="F17" s="63">
        <v>79.06</v>
      </c>
      <c r="G17" s="64">
        <f>F17*E17</f>
        <v>79.06</v>
      </c>
      <c r="H17" s="65">
        <f>F17-F17*H$14</f>
        <v>53.76</v>
      </c>
      <c r="I17" s="66">
        <f>H17*E17</f>
        <v>53.76</v>
      </c>
      <c r="J17" s="59"/>
      <c r="K17" s="24"/>
      <c r="L17" s="24"/>
      <c r="M17" s="24"/>
      <c r="N17" s="24"/>
    </row>
    <row r="18" spans="1:14" s="21" customFormat="1" ht="13.5" customHeight="1">
      <c r="A18" s="52" t="s">
        <v>34</v>
      </c>
      <c r="B18" s="60"/>
      <c r="C18" s="67" t="s">
        <v>35</v>
      </c>
      <c r="D18" s="62" t="s">
        <v>28</v>
      </c>
      <c r="E18" s="68">
        <v>25</v>
      </c>
      <c r="F18" s="69">
        <v>70.48</v>
      </c>
      <c r="G18" s="64">
        <f>F18*E18</f>
        <v>1762</v>
      </c>
      <c r="H18" s="65">
        <f>F18-F18*H$14</f>
        <v>47.93</v>
      </c>
      <c r="I18" s="66">
        <f>H18*E18</f>
        <v>1198.25</v>
      </c>
      <c r="J18" s="59"/>
      <c r="K18" s="24"/>
      <c r="L18" s="24"/>
      <c r="M18" s="24"/>
      <c r="N18" s="24"/>
    </row>
    <row r="19" spans="1:14" s="21" customFormat="1" ht="13.5" customHeight="1">
      <c r="A19" s="52" t="s">
        <v>36</v>
      </c>
      <c r="B19" s="70"/>
      <c r="C19" s="67" t="s">
        <v>37</v>
      </c>
      <c r="D19" s="71" t="s">
        <v>28</v>
      </c>
      <c r="E19" s="71">
        <v>1</v>
      </c>
      <c r="F19" s="72">
        <v>1873.62</v>
      </c>
      <c r="G19" s="64">
        <f>F19*E19</f>
        <v>1873.62</v>
      </c>
      <c r="H19" s="65">
        <f>F19-F19*H$14</f>
        <v>1274.06</v>
      </c>
      <c r="I19" s="66">
        <f>H19*E19</f>
        <v>1274.06</v>
      </c>
      <c r="J19" s="59"/>
      <c r="K19" s="24"/>
      <c r="L19" s="24"/>
      <c r="M19" s="24"/>
      <c r="N19" s="24"/>
    </row>
    <row r="20" spans="1:14" s="21" customFormat="1" ht="13.5" customHeight="1">
      <c r="A20" s="52" t="s">
        <v>38</v>
      </c>
      <c r="B20" s="60"/>
      <c r="C20" s="73" t="s">
        <v>39</v>
      </c>
      <c r="D20" s="62" t="s">
        <v>28</v>
      </c>
      <c r="E20" s="62">
        <v>1</v>
      </c>
      <c r="F20" s="74">
        <v>194.92</v>
      </c>
      <c r="G20" s="64">
        <f>F20*E20</f>
        <v>194.92</v>
      </c>
      <c r="H20" s="65">
        <f>F20</f>
        <v>194.92</v>
      </c>
      <c r="I20" s="66">
        <f>H20*E20</f>
        <v>194.92</v>
      </c>
      <c r="J20" s="59"/>
      <c r="K20" s="24"/>
      <c r="L20" s="24"/>
      <c r="M20" s="24"/>
      <c r="N20" s="24"/>
    </row>
    <row r="21" spans="1:14" s="21" customFormat="1" ht="13.5" customHeight="1">
      <c r="A21" s="52" t="s">
        <v>40</v>
      </c>
      <c r="B21" s="60"/>
      <c r="C21" s="75" t="s">
        <v>41</v>
      </c>
      <c r="D21" s="76" t="s">
        <v>28</v>
      </c>
      <c r="E21" s="76">
        <v>105</v>
      </c>
      <c r="F21" s="77">
        <v>12</v>
      </c>
      <c r="G21" s="64">
        <f>F21*E21</f>
        <v>1260</v>
      </c>
      <c r="H21" s="65">
        <f>F21</f>
        <v>12</v>
      </c>
      <c r="I21" s="66">
        <f>H21*E21</f>
        <v>1260</v>
      </c>
      <c r="J21" s="59"/>
      <c r="K21" s="24"/>
      <c r="L21" s="24"/>
      <c r="M21" s="24"/>
      <c r="N21" s="24"/>
    </row>
    <row r="22" spans="1:14" s="21" customFormat="1" ht="13.5" customHeight="1">
      <c r="A22" s="52" t="s">
        <v>42</v>
      </c>
      <c r="B22" s="60"/>
      <c r="C22" s="78" t="s">
        <v>43</v>
      </c>
      <c r="D22" s="76" t="s">
        <v>28</v>
      </c>
      <c r="E22" s="76">
        <v>105</v>
      </c>
      <c r="F22" s="77">
        <v>8</v>
      </c>
      <c r="G22" s="64">
        <f>F22*E22</f>
        <v>840</v>
      </c>
      <c r="H22" s="65">
        <f>F22</f>
        <v>8</v>
      </c>
      <c r="I22" s="66">
        <f>H22*E22</f>
        <v>840</v>
      </c>
      <c r="J22" s="59"/>
      <c r="K22" s="24"/>
      <c r="L22" s="24"/>
      <c r="M22" s="24"/>
      <c r="N22" s="24"/>
    </row>
    <row r="23" spans="1:14" s="21" customFormat="1" ht="13.5" customHeight="1">
      <c r="A23" s="52"/>
      <c r="B23" s="60"/>
      <c r="C23" s="78" t="s">
        <v>44</v>
      </c>
      <c r="D23" s="76"/>
      <c r="E23" s="76"/>
      <c r="F23" s="77"/>
      <c r="G23" s="64"/>
      <c r="H23" s="65"/>
      <c r="I23" s="66"/>
      <c r="J23" s="59"/>
      <c r="K23" s="24"/>
      <c r="L23" s="24"/>
      <c r="M23" s="24"/>
      <c r="N23" s="24"/>
    </row>
    <row r="24" spans="1:14" s="21" customFormat="1" ht="13.5" customHeight="1">
      <c r="A24" s="79"/>
      <c r="B24" s="79"/>
      <c r="C24" s="80" t="s">
        <v>3</v>
      </c>
      <c r="D24" s="81"/>
      <c r="E24" s="82"/>
      <c r="F24" s="83"/>
      <c r="G24" s="84">
        <f>SUM(G15:G23)</f>
        <v>10669.52</v>
      </c>
      <c r="H24" s="85"/>
      <c r="I24" s="86">
        <f>SUM(I15:I23)</f>
        <v>7989.73</v>
      </c>
      <c r="J24" s="87"/>
      <c r="K24" s="24"/>
      <c r="L24" s="24"/>
      <c r="M24" s="24"/>
      <c r="N24" s="24"/>
    </row>
    <row r="25" spans="1:14" s="21" customFormat="1" ht="13.5" customHeight="1">
      <c r="A25" s="79"/>
      <c r="B25" s="79"/>
      <c r="C25" s="88" t="s">
        <v>45</v>
      </c>
      <c r="D25" s="89"/>
      <c r="E25" s="90"/>
      <c r="F25" s="91"/>
      <c r="G25" s="84">
        <f>G24*18%</f>
        <v>1920.51</v>
      </c>
      <c r="H25" s="85"/>
      <c r="I25" s="86">
        <f>I24*18%</f>
        <v>1438.15</v>
      </c>
      <c r="J25" s="87"/>
      <c r="K25" s="24"/>
      <c r="L25" s="24"/>
      <c r="M25" s="24"/>
      <c r="N25" s="24"/>
    </row>
    <row r="26" spans="1:14" s="21" customFormat="1" ht="13.5" customHeight="1">
      <c r="A26" s="79"/>
      <c r="B26" s="79"/>
      <c r="C26" s="88" t="s">
        <v>46</v>
      </c>
      <c r="D26" s="89"/>
      <c r="E26" s="89"/>
      <c r="F26" s="91"/>
      <c r="G26" s="84">
        <f>G25+G24</f>
        <v>12590.03</v>
      </c>
      <c r="H26" s="85"/>
      <c r="I26" s="86">
        <f>I25+I24</f>
        <v>9427.88</v>
      </c>
      <c r="J26" s="87"/>
      <c r="K26" s="24"/>
      <c r="L26" s="24"/>
      <c r="M26" s="24"/>
      <c r="N26" s="24"/>
    </row>
    <row r="27" spans="1:14" s="21" customFormat="1" ht="13.5" customHeight="1">
      <c r="A27" s="79"/>
      <c r="B27" s="79"/>
      <c r="C27" s="92"/>
      <c r="D27" s="92"/>
      <c r="E27" s="92"/>
      <c r="F27" s="93"/>
      <c r="G27" s="87"/>
      <c r="H27" s="87"/>
      <c r="I27" s="87"/>
      <c r="J27" s="87"/>
      <c r="K27" s="24"/>
      <c r="L27" s="24"/>
      <c r="M27" s="24"/>
      <c r="N27" s="24"/>
    </row>
    <row r="28" spans="1:14" ht="12.75" customHeight="1">
      <c r="A28" s="35" t="s">
        <v>47</v>
      </c>
      <c r="B28" s="79"/>
      <c r="C28" s="94"/>
      <c r="E28" s="36"/>
      <c r="F28" s="36"/>
      <c r="G28" s="36"/>
      <c r="H28" s="36"/>
      <c r="I28" s="36"/>
      <c r="J28" s="37"/>
      <c r="K28" s="24"/>
      <c r="L28" s="24"/>
      <c r="M28" s="24"/>
      <c r="N28" s="38"/>
    </row>
    <row r="29" spans="1:13" ht="13.5" customHeight="1">
      <c r="A29" s="39" t="s">
        <v>15</v>
      </c>
      <c r="B29" s="40" t="s">
        <v>16</v>
      </c>
      <c r="C29" s="40" t="s">
        <v>17</v>
      </c>
      <c r="D29" s="40" t="s">
        <v>18</v>
      </c>
      <c r="E29" s="40" t="s">
        <v>19</v>
      </c>
      <c r="F29" s="39" t="s">
        <v>20</v>
      </c>
      <c r="G29" s="39"/>
      <c r="H29" s="39" t="s">
        <v>21</v>
      </c>
      <c r="I29" s="39"/>
      <c r="J29" s="42"/>
      <c r="K29" s="95" t="s">
        <v>21</v>
      </c>
      <c r="L29" s="21"/>
      <c r="M29" s="21"/>
    </row>
    <row r="30" spans="1:13" ht="12.75" customHeight="1">
      <c r="A30" s="39"/>
      <c r="B30" s="40"/>
      <c r="C30" s="40"/>
      <c r="D30" s="40"/>
      <c r="E30" s="40"/>
      <c r="F30" s="43" t="s">
        <v>22</v>
      </c>
      <c r="G30" s="44" t="s">
        <v>23</v>
      </c>
      <c r="H30" s="43" t="s">
        <v>22</v>
      </c>
      <c r="I30" s="44" t="s">
        <v>23</v>
      </c>
      <c r="J30" s="46"/>
      <c r="K30" s="44" t="s">
        <v>23</v>
      </c>
      <c r="L30" s="21"/>
      <c r="M30" s="21"/>
    </row>
    <row r="31" spans="1:13" ht="12.75">
      <c r="A31" s="39"/>
      <c r="B31" s="40"/>
      <c r="C31" s="40"/>
      <c r="D31" s="40"/>
      <c r="E31" s="40"/>
      <c r="F31" s="47"/>
      <c r="G31" s="48" t="s">
        <v>48</v>
      </c>
      <c r="H31" s="49">
        <f>H4</f>
        <v>0.32</v>
      </c>
      <c r="I31" s="48" t="s">
        <v>48</v>
      </c>
      <c r="J31" s="51"/>
      <c r="K31" s="48" t="s">
        <v>49</v>
      </c>
      <c r="L31" s="21"/>
      <c r="M31" s="21"/>
    </row>
    <row r="32" spans="1:13" ht="12.75">
      <c r="A32" s="39"/>
      <c r="B32" s="40">
        <v>16330</v>
      </c>
      <c r="C32" s="96" t="s">
        <v>50</v>
      </c>
      <c r="D32" s="40" t="s">
        <v>28</v>
      </c>
      <c r="E32" s="40">
        <v>12</v>
      </c>
      <c r="F32" s="47">
        <v>8.87</v>
      </c>
      <c r="G32" s="97">
        <f>F32*E32</f>
        <v>106.44</v>
      </c>
      <c r="H32" s="98">
        <f>F32-F32*H$31</f>
        <v>6.032</v>
      </c>
      <c r="I32" s="97">
        <f>H32*E32</f>
        <v>72.384</v>
      </c>
      <c r="J32" s="51"/>
      <c r="K32" s="99">
        <f>I32*H$6</f>
        <v>4632.58</v>
      </c>
      <c r="L32" s="21"/>
      <c r="M32" s="21"/>
    </row>
    <row r="33" spans="1:13" ht="12.75">
      <c r="A33" s="39"/>
      <c r="B33" s="40">
        <v>15768</v>
      </c>
      <c r="C33" s="96" t="s">
        <v>51</v>
      </c>
      <c r="D33" s="40" t="s">
        <v>28</v>
      </c>
      <c r="E33" s="40">
        <v>12</v>
      </c>
      <c r="F33" s="47">
        <v>8.87</v>
      </c>
      <c r="G33" s="97">
        <f>F33*E33</f>
        <v>106.44</v>
      </c>
      <c r="H33" s="98">
        <f>F33-F33*H$31</f>
        <v>6.032</v>
      </c>
      <c r="I33" s="97">
        <f>H33*E33</f>
        <v>72.384</v>
      </c>
      <c r="J33" s="51"/>
      <c r="K33" s="99">
        <f>I33*H$6</f>
        <v>4632.58</v>
      </c>
      <c r="L33" s="21"/>
      <c r="M33" s="21"/>
    </row>
    <row r="34" spans="1:13" s="106" customFormat="1" ht="21.75" customHeight="1">
      <c r="A34" s="100" t="s">
        <v>25</v>
      </c>
      <c r="B34" s="100" t="s">
        <v>52</v>
      </c>
      <c r="C34" s="101" t="s">
        <v>53</v>
      </c>
      <c r="D34" s="102" t="s">
        <v>28</v>
      </c>
      <c r="E34" s="102">
        <v>49</v>
      </c>
      <c r="F34" s="103">
        <v>9.19</v>
      </c>
      <c r="G34" s="97">
        <f>F34*E34</f>
        <v>450.31</v>
      </c>
      <c r="H34" s="98">
        <f>F34-F34*H$31</f>
        <v>6.249</v>
      </c>
      <c r="I34" s="97">
        <f>H34*E34</f>
        <v>306.20099999999996</v>
      </c>
      <c r="J34" s="104"/>
      <c r="K34" s="99">
        <f>I34*H$6</f>
        <v>19596.86</v>
      </c>
      <c r="L34" s="105"/>
      <c r="M34" s="105"/>
    </row>
    <row r="35" spans="1:13" s="106" customFormat="1" ht="24.75" customHeight="1">
      <c r="A35" s="100" t="s">
        <v>29</v>
      </c>
      <c r="B35" s="100" t="s">
        <v>54</v>
      </c>
      <c r="C35" s="107" t="s">
        <v>55</v>
      </c>
      <c r="D35" s="102" t="s">
        <v>28</v>
      </c>
      <c r="E35" s="102">
        <v>1</v>
      </c>
      <c r="F35" s="103">
        <v>17.76</v>
      </c>
      <c r="G35" s="97">
        <f>F35*E35</f>
        <v>17.76</v>
      </c>
      <c r="H35" s="98">
        <f>F35-F35*H$31</f>
        <v>12.077</v>
      </c>
      <c r="I35" s="97">
        <f>H35*E35</f>
        <v>12.077</v>
      </c>
      <c r="J35" s="104"/>
      <c r="K35" s="99">
        <f>I35*H$6</f>
        <v>772.93</v>
      </c>
      <c r="L35" s="105"/>
      <c r="M35" s="105"/>
    </row>
    <row r="36" spans="1:13" s="106" customFormat="1" ht="22.5" customHeight="1">
      <c r="A36" s="100" t="s">
        <v>32</v>
      </c>
      <c r="B36" s="100" t="s">
        <v>56</v>
      </c>
      <c r="C36" s="107" t="s">
        <v>57</v>
      </c>
      <c r="D36" s="102" t="s">
        <v>28</v>
      </c>
      <c r="E36" s="102">
        <v>1</v>
      </c>
      <c r="F36" s="103">
        <v>22.416</v>
      </c>
      <c r="G36" s="97">
        <f>F36*E36</f>
        <v>22.416</v>
      </c>
      <c r="H36" s="98">
        <f>F36-F36*H$31</f>
        <v>15.243</v>
      </c>
      <c r="I36" s="97">
        <f>H36*E36</f>
        <v>15.243</v>
      </c>
      <c r="J36" s="104"/>
      <c r="K36" s="99">
        <f>I36*H$6</f>
        <v>975.55</v>
      </c>
      <c r="L36" s="105"/>
      <c r="M36" s="105"/>
    </row>
    <row r="37" spans="1:13" s="106" customFormat="1" ht="29.25" customHeight="1">
      <c r="A37" s="100" t="s">
        <v>34</v>
      </c>
      <c r="B37" s="100" t="s">
        <v>58</v>
      </c>
      <c r="C37" s="107" t="s">
        <v>59</v>
      </c>
      <c r="D37" s="102" t="s">
        <v>28</v>
      </c>
      <c r="E37" s="102">
        <v>125</v>
      </c>
      <c r="F37" s="101">
        <v>0.931</v>
      </c>
      <c r="G37" s="97">
        <f>F37*E37</f>
        <v>116.25</v>
      </c>
      <c r="H37" s="98">
        <f>F37-F37*H$31</f>
        <v>0.632</v>
      </c>
      <c r="I37" s="97">
        <f>H37*E37</f>
        <v>79</v>
      </c>
      <c r="J37" s="104"/>
      <c r="K37" s="99">
        <f>I37*H$6</f>
        <v>5056</v>
      </c>
      <c r="L37" s="105"/>
      <c r="M37" s="105"/>
    </row>
    <row r="38" spans="1:13" s="106" customFormat="1" ht="13.5" customHeight="1">
      <c r="A38" s="100" t="s">
        <v>36</v>
      </c>
      <c r="B38" s="100" t="s">
        <v>60</v>
      </c>
      <c r="C38" s="101" t="s">
        <v>61</v>
      </c>
      <c r="D38" s="108" t="s">
        <v>28</v>
      </c>
      <c r="E38" s="108">
        <v>1</v>
      </c>
      <c r="F38" s="101">
        <v>0.81</v>
      </c>
      <c r="G38" s="97">
        <f>F38*E38</f>
        <v>0.81</v>
      </c>
      <c r="H38" s="98">
        <f>F38-F38*H$31</f>
        <v>0.551</v>
      </c>
      <c r="I38" s="97">
        <f>H38*E38</f>
        <v>0.551</v>
      </c>
      <c r="J38" s="104"/>
      <c r="K38" s="99">
        <f>I38*H$6</f>
        <v>35.26</v>
      </c>
      <c r="L38" s="104"/>
      <c r="M38" s="109"/>
    </row>
    <row r="39" spans="1:13" s="106" customFormat="1" ht="13.5" customHeight="1">
      <c r="A39" s="100" t="s">
        <v>38</v>
      </c>
      <c r="B39" s="100" t="s">
        <v>62</v>
      </c>
      <c r="C39" s="101" t="s">
        <v>63</v>
      </c>
      <c r="D39" s="102" t="s">
        <v>28</v>
      </c>
      <c r="E39" s="102">
        <v>4</v>
      </c>
      <c r="F39" s="101">
        <v>16.51</v>
      </c>
      <c r="G39" s="97">
        <f>F39*E39</f>
        <v>66.04</v>
      </c>
      <c r="H39" s="98">
        <f>F39-F39*H$31</f>
        <v>11.227</v>
      </c>
      <c r="I39" s="97">
        <f>H39*E39</f>
        <v>44.908</v>
      </c>
      <c r="J39" s="104"/>
      <c r="K39" s="99">
        <f>I39*H$6</f>
        <v>2874.11</v>
      </c>
      <c r="L39" s="105"/>
      <c r="M39" s="105"/>
    </row>
    <row r="40" spans="1:13" s="106" customFormat="1" ht="13.5" customHeight="1">
      <c r="A40" s="100" t="s">
        <v>40</v>
      </c>
      <c r="B40" s="100" t="s">
        <v>64</v>
      </c>
      <c r="C40" s="101" t="s">
        <v>65</v>
      </c>
      <c r="D40" s="102" t="s">
        <v>28</v>
      </c>
      <c r="E40" s="102">
        <v>3</v>
      </c>
      <c r="F40" s="101">
        <v>7.45</v>
      </c>
      <c r="G40" s="97">
        <f>F40*E40</f>
        <v>22.35</v>
      </c>
      <c r="H40" s="98">
        <f>F40-F40*H$31</f>
        <v>5.066000000000001</v>
      </c>
      <c r="I40" s="97">
        <f>H40*E40</f>
        <v>15.198000000000002</v>
      </c>
      <c r="J40" s="104"/>
      <c r="K40" s="99">
        <f>I40*H$6</f>
        <v>972.67</v>
      </c>
      <c r="L40" s="105"/>
      <c r="M40" s="105"/>
    </row>
    <row r="41" spans="1:11" s="106" customFormat="1" ht="23.25" customHeight="1">
      <c r="A41" s="100" t="s">
        <v>42</v>
      </c>
      <c r="B41" s="100" t="s">
        <v>66</v>
      </c>
      <c r="C41" s="101" t="s">
        <v>67</v>
      </c>
      <c r="D41" s="108" t="s">
        <v>28</v>
      </c>
      <c r="E41" s="108">
        <v>50</v>
      </c>
      <c r="F41" s="110">
        <v>0.1</v>
      </c>
      <c r="G41" s="97">
        <f>F41*E41</f>
        <v>5</v>
      </c>
      <c r="H41" s="98">
        <f>F41-F41*H$31</f>
        <v>0.068</v>
      </c>
      <c r="I41" s="97">
        <f>H41*E41</f>
        <v>3.4000000000000004</v>
      </c>
      <c r="J41" s="104"/>
      <c r="K41" s="99">
        <f>I41*H$6</f>
        <v>217.60000000000002</v>
      </c>
    </row>
    <row r="42" spans="1:11" s="106" customFormat="1" ht="21.75" customHeight="1">
      <c r="A42" s="100" t="s">
        <v>68</v>
      </c>
      <c r="B42" s="100" t="s">
        <v>69</v>
      </c>
      <c r="C42" s="101" t="s">
        <v>70</v>
      </c>
      <c r="D42" s="108" t="s">
        <v>28</v>
      </c>
      <c r="E42" s="108">
        <v>5</v>
      </c>
      <c r="F42" s="110">
        <v>0.122</v>
      </c>
      <c r="G42" s="97">
        <f>F42*E42</f>
        <v>0.61</v>
      </c>
      <c r="H42" s="98">
        <f>F42-F42*H$31</f>
        <v>0.083</v>
      </c>
      <c r="I42" s="97">
        <f>H42*E42</f>
        <v>0.41500000000000004</v>
      </c>
      <c r="J42" s="104"/>
      <c r="K42" s="99">
        <f>I42*H$6</f>
        <v>26.560000000000002</v>
      </c>
    </row>
    <row r="43" spans="1:11" s="106" customFormat="1" ht="25.5" customHeight="1">
      <c r="A43" s="100" t="s">
        <v>71</v>
      </c>
      <c r="B43" s="100" t="s">
        <v>72</v>
      </c>
      <c r="C43" s="101" t="s">
        <v>73</v>
      </c>
      <c r="D43" s="102" t="s">
        <v>28</v>
      </c>
      <c r="E43" s="102">
        <v>200</v>
      </c>
      <c r="F43" s="101">
        <v>0.11</v>
      </c>
      <c r="G43" s="97">
        <f>F43*E43</f>
        <v>22</v>
      </c>
      <c r="H43" s="98">
        <f>F43-F43*H$31</f>
        <v>0.075</v>
      </c>
      <c r="I43" s="97">
        <f>H43*E43</f>
        <v>15</v>
      </c>
      <c r="J43" s="104"/>
      <c r="K43" s="99">
        <f>I43*H$6</f>
        <v>960</v>
      </c>
    </row>
    <row r="44" spans="1:11" s="106" customFormat="1" ht="13.5" customHeight="1">
      <c r="A44" s="100" t="s">
        <v>74</v>
      </c>
      <c r="B44" s="100" t="s">
        <v>75</v>
      </c>
      <c r="C44" s="101" t="s">
        <v>76</v>
      </c>
      <c r="D44" s="102" t="s">
        <v>28</v>
      </c>
      <c r="E44" s="102">
        <v>200</v>
      </c>
      <c r="F44" s="101">
        <v>0.035</v>
      </c>
      <c r="G44" s="97">
        <f>F44*E44</f>
        <v>8</v>
      </c>
      <c r="H44" s="98">
        <f>F44-F44*H$31</f>
        <v>0.027</v>
      </c>
      <c r="I44" s="97">
        <f>H44*E44</f>
        <v>5.4</v>
      </c>
      <c r="J44" s="104"/>
      <c r="K44" s="99">
        <f>I44*H$6</f>
        <v>345.6</v>
      </c>
    </row>
    <row r="45" spans="1:11" ht="12.75">
      <c r="A45" s="100" t="s">
        <v>77</v>
      </c>
      <c r="B45" s="111">
        <v>3287.01</v>
      </c>
      <c r="C45" s="112" t="s">
        <v>78</v>
      </c>
      <c r="D45" s="71" t="s">
        <v>28</v>
      </c>
      <c r="E45" s="113">
        <v>1</v>
      </c>
      <c r="F45" s="114">
        <v>46.49</v>
      </c>
      <c r="G45" s="97">
        <f>F45*E45</f>
        <v>46.49</v>
      </c>
      <c r="H45" s="115">
        <f>F45-F45*H$31</f>
        <v>31.613</v>
      </c>
      <c r="I45" s="97">
        <f>H45*E45</f>
        <v>31.613</v>
      </c>
      <c r="K45" s="99">
        <f>I45*H$6</f>
        <v>2023.23</v>
      </c>
    </row>
    <row r="46" spans="1:11" ht="26.25" customHeight="1">
      <c r="A46" s="100" t="s">
        <v>79</v>
      </c>
      <c r="B46" s="116" t="s">
        <v>80</v>
      </c>
      <c r="C46" s="61" t="s">
        <v>81</v>
      </c>
      <c r="D46" s="62" t="s">
        <v>28</v>
      </c>
      <c r="E46" s="62">
        <v>1</v>
      </c>
      <c r="F46" s="117">
        <v>1063.413</v>
      </c>
      <c r="G46" s="97">
        <f>F46*E46</f>
        <v>1063.413</v>
      </c>
      <c r="H46" s="115">
        <f>F46-F46*H$31</f>
        <v>723.121</v>
      </c>
      <c r="I46" s="97">
        <f>H46*E46</f>
        <v>723.121</v>
      </c>
      <c r="J46" s="118"/>
      <c r="K46" s="99">
        <f>I46*H$6</f>
        <v>46279.74</v>
      </c>
    </row>
    <row r="47" spans="1:11" ht="13.5" customHeight="1">
      <c r="A47" s="100" t="s">
        <v>82</v>
      </c>
      <c r="B47" s="116" t="s">
        <v>83</v>
      </c>
      <c r="C47" s="61" t="s">
        <v>84</v>
      </c>
      <c r="D47" s="62" t="s">
        <v>28</v>
      </c>
      <c r="E47" s="62">
        <v>4</v>
      </c>
      <c r="F47" s="61">
        <v>0.656</v>
      </c>
      <c r="G47" s="97">
        <f>F47*E47</f>
        <v>2.64</v>
      </c>
      <c r="H47" s="115">
        <f>F47-F47*H$31</f>
        <v>0.449</v>
      </c>
      <c r="I47" s="97">
        <f>H47*E47</f>
        <v>1.796</v>
      </c>
      <c r="J47" s="118"/>
      <c r="K47" s="99">
        <f>I47*H$6</f>
        <v>114.94</v>
      </c>
    </row>
    <row r="48" spans="1:11" ht="28.5" customHeight="1">
      <c r="A48" s="27"/>
      <c r="B48" s="27"/>
      <c r="C48" s="80" t="s">
        <v>3</v>
      </c>
      <c r="D48" s="81"/>
      <c r="E48" s="82"/>
      <c r="F48" s="119"/>
      <c r="G48" s="120">
        <f>SUM(G34:G47)</f>
        <v>1844.0890000000002</v>
      </c>
      <c r="H48" s="121"/>
      <c r="I48" s="120">
        <f>SUM(I34:I47)</f>
        <v>1253.923</v>
      </c>
      <c r="J48" s="122"/>
      <c r="K48" s="84">
        <f>SUM(K34:K47)</f>
        <v>80251.05</v>
      </c>
    </row>
    <row r="49" spans="1:11" ht="27" customHeight="1">
      <c r="A49" s="27"/>
      <c r="B49" s="27"/>
      <c r="C49" s="88" t="s">
        <v>45</v>
      </c>
      <c r="D49" s="89"/>
      <c r="E49" s="90"/>
      <c r="F49" s="123"/>
      <c r="G49" s="120">
        <f>G48*18%</f>
        <v>331.936</v>
      </c>
      <c r="H49" s="121"/>
      <c r="I49" s="120">
        <f>I48*18%</f>
        <v>225.706</v>
      </c>
      <c r="J49" s="122"/>
      <c r="K49" s="84">
        <f>K48*18%</f>
        <v>14445.19</v>
      </c>
    </row>
    <row r="50" spans="1:11" ht="13.5" customHeight="1">
      <c r="A50" s="27"/>
      <c r="B50" s="27"/>
      <c r="C50" s="88" t="s">
        <v>46</v>
      </c>
      <c r="D50" s="89"/>
      <c r="E50" s="89"/>
      <c r="F50" s="123"/>
      <c r="G50" s="120">
        <f>G49+G48</f>
        <v>2176.025</v>
      </c>
      <c r="H50" s="121"/>
      <c r="I50" s="120">
        <f>I49+I48</f>
        <v>1479.629</v>
      </c>
      <c r="J50" s="122"/>
      <c r="K50" s="84">
        <f>K49+K48</f>
        <v>94696.24</v>
      </c>
    </row>
  </sheetData>
  <sheetProtection selectLockedCells="1" selectUnlockedCells="1"/>
  <mergeCells count="27">
    <mergeCell ref="H1:I1"/>
    <mergeCell ref="J1:K1"/>
    <mergeCell ref="F2:G2"/>
    <mergeCell ref="H2:I2"/>
    <mergeCell ref="J2:K2"/>
    <mergeCell ref="D3:G3"/>
    <mergeCell ref="J3:K5"/>
    <mergeCell ref="F4:G5"/>
    <mergeCell ref="H4:I5"/>
    <mergeCell ref="F6:G7"/>
    <mergeCell ref="H6:I7"/>
    <mergeCell ref="J9:N10"/>
    <mergeCell ref="A10:C10"/>
    <mergeCell ref="A12:A14"/>
    <mergeCell ref="B12:B14"/>
    <mergeCell ref="C12:C14"/>
    <mergeCell ref="D12:D14"/>
    <mergeCell ref="E12:E14"/>
    <mergeCell ref="F12:G12"/>
    <mergeCell ref="H12:I12"/>
    <mergeCell ref="A29:A31"/>
    <mergeCell ref="B29:B31"/>
    <mergeCell ref="C29:C31"/>
    <mergeCell ref="D29:D31"/>
    <mergeCell ref="E29:E31"/>
    <mergeCell ref="F29:G29"/>
    <mergeCell ref="H29:I29"/>
  </mergeCells>
  <hyperlinks>
    <hyperlink ref="A10" r:id="rId1" display="Тел. 8905-383-12-00 факс 8452-744-083 e-mail: 744083@mail.ru"/>
  </hyperlinks>
  <printOptions horizontalCentered="1"/>
  <pageMargins left="0.19652777777777777" right="0.19652777777777777" top="0.4798611111111111" bottom="0.7479166666666667" header="0.5118055555555555" footer="0.5118055555555555"/>
  <pageSetup horizontalDpi="300" verticalDpi="300" orientation="portrait" paperSize="9" scale="95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2011-12-09T10:04:06Z</cp:lastPrinted>
  <dcterms:created xsi:type="dcterms:W3CDTF">2006-01-10T07:59:56Z</dcterms:created>
  <dcterms:modified xsi:type="dcterms:W3CDTF">2017-01-12T05:38:10Z</dcterms:modified>
  <cp:category/>
  <cp:version/>
  <cp:contentType/>
  <cp:contentStatus/>
  <cp:revision>17</cp:revision>
</cp:coreProperties>
</file>