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   Лист  1      " sheetId="1" r:id="rId1"/>
  </sheets>
  <definedNames>
    <definedName name="_xlnm.Print_Area" localSheetId="0">'   Лист  1      '!$A$1:$I$53</definedName>
  </definedNames>
  <calcPr fullCalcOnLoad="1" fullPrecision="0"/>
</workbook>
</file>

<file path=xl/sharedStrings.xml><?xml version="1.0" encoding="utf-8"?>
<sst xmlns="http://schemas.openxmlformats.org/spreadsheetml/2006/main" count="133" uniqueCount="83">
  <si>
    <t>стандарт</t>
  </si>
  <si>
    <t>премиум</t>
  </si>
  <si>
    <t>КСК 100</t>
  </si>
  <si>
    <t>Итого:</t>
  </si>
  <si>
    <r>
      <t xml:space="preserve">Ширина захвата  </t>
    </r>
    <r>
      <rPr>
        <b/>
        <sz val="10"/>
        <rFont val="Arial Cyr"/>
        <family val="2"/>
      </rPr>
      <t>4,2м</t>
    </r>
  </si>
  <si>
    <t>Укажите размер скидки</t>
  </si>
  <si>
    <t xml:space="preserve">с прижимными роликами    </t>
  </si>
  <si>
    <r>
      <t xml:space="preserve">Толщина бруса  </t>
    </r>
    <r>
      <rPr>
        <b/>
        <sz val="10"/>
        <rFont val="Arial Cyr"/>
        <family val="2"/>
      </rPr>
      <t>10мм</t>
    </r>
  </si>
  <si>
    <r>
      <t>Стоимость переоборудования</t>
    </r>
    <r>
      <rPr>
        <b/>
        <sz val="10"/>
        <rFont val="Arial Cyr"/>
        <family val="2"/>
      </rPr>
      <t xml:space="preserve"> 8000р.</t>
    </r>
  </si>
  <si>
    <t>Укажите курс ЕВРО</t>
  </si>
  <si>
    <t>Тел. 8905-383-12-00 факс 8452-744-083 e-mail: 744083@mail.ru</t>
  </si>
  <si>
    <t>1. Детали Российского производства. Цены в рублях РФ.</t>
  </si>
  <si>
    <t xml:space="preserve">№ п/п </t>
  </si>
  <si>
    <t>Артикул</t>
  </si>
  <si>
    <t>Наименование товара</t>
  </si>
  <si>
    <t>Ед. Изм.</t>
  </si>
  <si>
    <t>Кол-во</t>
  </si>
  <si>
    <t>Розница</t>
  </si>
  <si>
    <t>Опт</t>
  </si>
  <si>
    <t>Цена</t>
  </si>
  <si>
    <t>Сумма</t>
  </si>
  <si>
    <t>Руб.</t>
  </si>
  <si>
    <t>1</t>
  </si>
  <si>
    <t xml:space="preserve">Консоль "КСК 100" в сборе </t>
  </si>
  <si>
    <t>шт.</t>
  </si>
  <si>
    <t>2</t>
  </si>
  <si>
    <t>Пластина 4*30*700</t>
  </si>
  <si>
    <t>3</t>
  </si>
  <si>
    <t>75030</t>
  </si>
  <si>
    <t>Брус пальцевый</t>
  </si>
  <si>
    <t>4</t>
  </si>
  <si>
    <t>12698</t>
  </si>
  <si>
    <t>Натяжной ролик в сборе</t>
  </si>
  <si>
    <t>5</t>
  </si>
  <si>
    <t>12785</t>
  </si>
  <si>
    <r>
      <t xml:space="preserve">Шкив привода </t>
    </r>
    <r>
      <rPr>
        <sz val="10"/>
        <rFont val="Symbol"/>
        <family val="1"/>
      </rPr>
      <t>Æ</t>
    </r>
    <r>
      <rPr>
        <sz val="10"/>
        <rFont val="Arial Cyr"/>
        <family val="2"/>
      </rPr>
      <t xml:space="preserve"> 220мм</t>
    </r>
  </si>
  <si>
    <t>6</t>
  </si>
  <si>
    <t>75044</t>
  </si>
  <si>
    <r>
      <t xml:space="preserve">Шкив ведущий </t>
    </r>
    <r>
      <rPr>
        <sz val="10"/>
        <rFont val="Symbol"/>
        <family val="1"/>
      </rPr>
      <t>Æ</t>
    </r>
    <r>
      <rPr>
        <sz val="10"/>
        <rFont val="Arial Cyr"/>
        <family val="2"/>
      </rPr>
      <t xml:space="preserve"> 220мм</t>
    </r>
  </si>
  <si>
    <t>7</t>
  </si>
  <si>
    <t>Вал КСК 100</t>
  </si>
  <si>
    <t>8</t>
  </si>
  <si>
    <t>Шпонка с головкой 14х9х70</t>
  </si>
  <si>
    <t>9</t>
  </si>
  <si>
    <t>Ремень С(В)-1700</t>
  </si>
  <si>
    <t xml:space="preserve"> </t>
  </si>
  <si>
    <t>10</t>
  </si>
  <si>
    <t>15150-02</t>
  </si>
  <si>
    <t>Полоса, 6мм.</t>
  </si>
  <si>
    <t>11</t>
  </si>
  <si>
    <t>Полоса 1х30х256</t>
  </si>
  <si>
    <t>12</t>
  </si>
  <si>
    <t>TEXACO минеральная смазка MULTIFAK EP 2-0,4 KG</t>
  </si>
  <si>
    <t>13</t>
  </si>
  <si>
    <t>Болт 10*40 ГОСТ7805-70/7798-70 (кл.пр. 5,8)</t>
  </si>
  <si>
    <t>14</t>
  </si>
  <si>
    <t>Гайка М10 ГОСТ  5915-70  (кл.пр.6)</t>
  </si>
  <si>
    <t>НДС 18%</t>
  </si>
  <si>
    <t>ВСЕГО:</t>
  </si>
  <si>
    <t xml:space="preserve"> 2. Детали производства Германии. Цены в Евро.</t>
  </si>
  <si>
    <t>евро</t>
  </si>
  <si>
    <t>руб</t>
  </si>
  <si>
    <t>Прижимной ролик R1</t>
  </si>
  <si>
    <t>Прижимной ролик R2</t>
  </si>
  <si>
    <t>16502.01</t>
  </si>
  <si>
    <t>Палец двойной 17мм., закрытый, серый</t>
  </si>
  <si>
    <t>10703.01</t>
  </si>
  <si>
    <t>Направляющий палец двойной 17мм., усиленный</t>
  </si>
  <si>
    <t>16505.01</t>
  </si>
  <si>
    <t>Палец тройной 17мм., закрытый, серый</t>
  </si>
  <si>
    <t>10966.03</t>
  </si>
  <si>
    <t>Сегмент Про-Кат с мелкой насечкой</t>
  </si>
  <si>
    <t>Зачисточный сегмент ножа</t>
  </si>
  <si>
    <t>Спинка ножа на 31 сегмент (2400мм)</t>
  </si>
  <si>
    <t>Соединитель ножа 21*6</t>
  </si>
  <si>
    <t>Болт М6*18 для соединительной пластины ножа жатки</t>
  </si>
  <si>
    <t>Болт М6*28 для планок головки ножа  жатки</t>
  </si>
  <si>
    <t>Болт зубчатый М6*16 для крепления сегментов</t>
  </si>
  <si>
    <t>Гайка с фланцем крепления сегментов</t>
  </si>
  <si>
    <t xml:space="preserve">Головка ножа КСК 100/Е281/Е302/Е303 </t>
  </si>
  <si>
    <t>14686.01</t>
  </si>
  <si>
    <t>Смазочный ниппель 90</t>
  </si>
  <si>
    <t>Привод ножа модульный, Pro-Drivе 85 MvvGKF стк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</si>
</sst>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_-* #,##0.00&quot;р.&quot;_-;\-* #,##0.00&quot;р.&quot;_-;_-* \-??&quot;р.&quot;_-;_-@_-"/>
    <numFmt numFmtId="167" formatCode="0%"/>
    <numFmt numFmtId="168" formatCode="@"/>
    <numFmt numFmtId="169" formatCode="0.0000"/>
    <numFmt numFmtId="170" formatCode="#,##0.00"/>
    <numFmt numFmtId="171" formatCode="0.00"/>
    <numFmt numFmtId="172" formatCode="#,##0.000"/>
  </numFmts>
  <fonts count="19">
    <font>
      <sz val="10"/>
      <name val="Arial Cyr"/>
      <family val="2"/>
    </font>
    <font>
      <sz val="10"/>
      <name val="Arial"/>
      <family val="0"/>
    </font>
    <font>
      <b/>
      <sz val="9"/>
      <name val="Arial Cyr"/>
      <family val="2"/>
    </font>
    <font>
      <b/>
      <sz val="10"/>
      <name val="Arial Cyr"/>
      <family val="2"/>
    </font>
    <font>
      <b/>
      <sz val="14"/>
      <color indexed="10"/>
      <name val="Arial Cyr"/>
      <family val="2"/>
    </font>
    <font>
      <b/>
      <i/>
      <sz val="10"/>
      <name val="Arial Cyr"/>
      <family val="2"/>
    </font>
    <font>
      <b/>
      <sz val="14"/>
      <color indexed="13"/>
      <name val="Arial Cyr"/>
      <family val="2"/>
    </font>
    <font>
      <b/>
      <sz val="10"/>
      <color indexed="10"/>
      <name val="Arial Cyr"/>
      <family val="2"/>
    </font>
    <font>
      <sz val="12"/>
      <color indexed="13"/>
      <name val="Book Antiqua"/>
      <family val="1"/>
    </font>
    <font>
      <b/>
      <sz val="11"/>
      <name val="Calibri"/>
      <family val="2"/>
    </font>
    <font>
      <sz val="10"/>
      <color indexed="12"/>
      <name val="Arial Cyr"/>
      <family val="2"/>
    </font>
    <font>
      <u val="single"/>
      <sz val="10"/>
      <color indexed="12"/>
      <name val="Arial Cyr"/>
      <family val="2"/>
    </font>
    <font>
      <i/>
      <sz val="9"/>
      <name val="Arial Cyr"/>
      <family val="2"/>
    </font>
    <font>
      <sz val="9"/>
      <color indexed="10"/>
      <name val="Arial Cyr"/>
      <family val="2"/>
    </font>
    <font>
      <sz val="9"/>
      <name val="Arial Cyr"/>
      <family val="2"/>
    </font>
    <font>
      <b/>
      <u val="single"/>
      <sz val="9"/>
      <name val="Arial Cyr"/>
      <family val="2"/>
    </font>
    <font>
      <sz val="10"/>
      <name val="Arial CYR"/>
      <family val="2"/>
    </font>
    <font>
      <sz val="10"/>
      <name val="Symbol"/>
      <family val="1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4" fontId="11" fillId="0" borderId="0" applyNumberFormat="0" applyFill="0" applyBorder="0" applyAlignment="0" applyProtection="0"/>
  </cellStyleXfs>
  <cellXfs count="78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2" fillId="0" borderId="0" xfId="0" applyFont="1" applyAlignment="1">
      <alignment vertical="center" wrapText="1"/>
    </xf>
    <xf numFmtId="164" fontId="0" fillId="0" borderId="0" xfId="0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wrapText="1"/>
    </xf>
    <xf numFmtId="164" fontId="4" fillId="2" borderId="0" xfId="0" applyFont="1" applyFill="1" applyAlignment="1">
      <alignment vertical="center" wrapText="1"/>
    </xf>
    <xf numFmtId="164" fontId="5" fillId="0" borderId="0" xfId="0" applyFont="1" applyAlignment="1">
      <alignment vertical="center" wrapText="1"/>
    </xf>
    <xf numFmtId="164" fontId="4" fillId="2" borderId="0" xfId="0" applyFont="1" applyFill="1" applyBorder="1" applyAlignment="1">
      <alignment horizontal="left" vertical="center" wrapText="1"/>
    </xf>
    <xf numFmtId="166" fontId="4" fillId="2" borderId="0" xfId="17" applyFont="1" applyFill="1" applyBorder="1" applyAlignment="1" applyProtection="1">
      <alignment horizontal="center" vertical="center" wrapText="1"/>
      <protection/>
    </xf>
    <xf numFmtId="164" fontId="6" fillId="3" borderId="1" xfId="0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7" fontId="4" fillId="0" borderId="0" xfId="0" applyNumberFormat="1" applyFont="1" applyBorder="1" applyAlignment="1">
      <alignment horizontal="center" vertical="center" wrapText="1"/>
    </xf>
    <xf numFmtId="164" fontId="8" fillId="3" borderId="1" xfId="0" applyFont="1" applyFill="1" applyBorder="1" applyAlignment="1">
      <alignment horizontal="center" vertical="center" wrapText="1"/>
    </xf>
    <xf numFmtId="164" fontId="3" fillId="0" borderId="0" xfId="0" applyFont="1" applyAlignment="1">
      <alignment vertical="center" wrapText="1"/>
    </xf>
    <xf numFmtId="164" fontId="3" fillId="0" borderId="0" xfId="0" applyFont="1" applyAlignment="1">
      <alignment vertical="center"/>
    </xf>
    <xf numFmtId="168" fontId="0" fillId="0" borderId="0" xfId="0" applyNumberFormat="1" applyFont="1" applyBorder="1" applyAlignment="1">
      <alignment horizontal="center" vertical="center" wrapText="1"/>
    </xf>
    <xf numFmtId="164" fontId="0" fillId="0" borderId="0" xfId="0" applyFont="1" applyBorder="1" applyAlignment="1">
      <alignment vertical="center" wrapText="1"/>
    </xf>
    <xf numFmtId="169" fontId="4" fillId="0" borderId="0" xfId="19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Font="1" applyAlignment="1">
      <alignment/>
    </xf>
    <xf numFmtId="164" fontId="0" fillId="0" borderId="0" xfId="0" applyFont="1" applyAlignment="1">
      <alignment vertical="center" wrapText="1"/>
    </xf>
    <xf numFmtId="164" fontId="3" fillId="0" borderId="0" xfId="0" applyFont="1" applyBorder="1" applyAlignment="1">
      <alignment vertical="center" wrapText="1"/>
    </xf>
    <xf numFmtId="166" fontId="0" fillId="0" borderId="0" xfId="0" applyNumberFormat="1" applyFont="1" applyBorder="1" applyAlignment="1">
      <alignment vertical="center" wrapText="1"/>
    </xf>
    <xf numFmtId="164" fontId="10" fillId="0" borderId="0" xfId="20" applyNumberFormat="1" applyFont="1" applyFill="1" applyBorder="1" applyAlignment="1" applyProtection="1">
      <alignment horizontal="left" vertical="center"/>
      <protection/>
    </xf>
    <xf numFmtId="166" fontId="3" fillId="0" borderId="0" xfId="0" applyNumberFormat="1" applyFont="1" applyBorder="1" applyAlignment="1">
      <alignment vertical="center" wrapText="1"/>
    </xf>
    <xf numFmtId="164" fontId="7" fillId="0" borderId="0" xfId="0" applyFont="1" applyAlignment="1">
      <alignment horizontal="center" vertical="center" wrapText="1"/>
    </xf>
    <xf numFmtId="164" fontId="12" fillId="0" borderId="0" xfId="0" applyFont="1" applyBorder="1" applyAlignment="1">
      <alignment vertical="center"/>
    </xf>
    <xf numFmtId="164" fontId="13" fillId="0" borderId="0" xfId="0" applyFont="1" applyBorder="1" applyAlignment="1">
      <alignment vertical="center" wrapText="1"/>
    </xf>
    <xf numFmtId="164" fontId="14" fillId="0" borderId="0" xfId="0" applyFont="1" applyBorder="1" applyAlignment="1">
      <alignment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15" fillId="0" borderId="2" xfId="0" applyFont="1" applyBorder="1" applyAlignment="1">
      <alignment horizontal="center" vertical="center" wrapText="1"/>
    </xf>
    <xf numFmtId="164" fontId="15" fillId="4" borderId="2" xfId="0" applyNumberFormat="1" applyFont="1" applyFill="1" applyBorder="1" applyAlignment="1">
      <alignment horizontal="center" vertical="center" wrapText="1"/>
    </xf>
    <xf numFmtId="167" fontId="15" fillId="0" borderId="2" xfId="0" applyNumberFormat="1" applyFont="1" applyBorder="1" applyAlignment="1">
      <alignment horizontal="center" vertical="center" wrapText="1"/>
    </xf>
    <xf numFmtId="168" fontId="0" fillId="0" borderId="2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vertical="center" wrapText="1"/>
    </xf>
    <xf numFmtId="164" fontId="0" fillId="0" borderId="2" xfId="0" applyFont="1" applyBorder="1" applyAlignment="1">
      <alignment horizontal="center" vertical="center" wrapText="1"/>
    </xf>
    <xf numFmtId="170" fontId="0" fillId="0" borderId="2" xfId="0" applyNumberFormat="1" applyFont="1" applyBorder="1" applyAlignment="1">
      <alignment horizontal="right" vertical="center" wrapText="1"/>
    </xf>
    <xf numFmtId="170" fontId="0" fillId="4" borderId="2" xfId="0" applyNumberFormat="1" applyFont="1" applyFill="1" applyBorder="1" applyAlignment="1">
      <alignment horizontal="right" vertical="center" wrapText="1"/>
    </xf>
    <xf numFmtId="170" fontId="16" fillId="0" borderId="2" xfId="0" applyNumberFormat="1" applyFont="1" applyBorder="1" applyAlignment="1">
      <alignment horizontal="right" vertical="center" wrapText="1"/>
    </xf>
    <xf numFmtId="164" fontId="0" fillId="0" borderId="2" xfId="0" applyFont="1" applyFill="1" applyBorder="1" applyAlignment="1">
      <alignment horizontal="center" vertical="center" wrapText="1"/>
    </xf>
    <xf numFmtId="170" fontId="0" fillId="4" borderId="2" xfId="0" applyNumberFormat="1" applyFill="1" applyBorder="1" applyAlignment="1">
      <alignment horizontal="right" vertical="center" wrapText="1"/>
    </xf>
    <xf numFmtId="164" fontId="0" fillId="0" borderId="2" xfId="0" applyFont="1" applyFill="1" applyBorder="1" applyAlignment="1">
      <alignment vertical="center" wrapText="1"/>
    </xf>
    <xf numFmtId="170" fontId="0" fillId="0" borderId="2" xfId="0" applyNumberFormat="1" applyFont="1" applyBorder="1" applyAlignment="1">
      <alignment vertical="center" wrapText="1"/>
    </xf>
    <xf numFmtId="164" fontId="0" fillId="0" borderId="2" xfId="0" applyNumberFormat="1" applyFont="1" applyBorder="1" applyAlignment="1">
      <alignment vertical="center" wrapText="1"/>
    </xf>
    <xf numFmtId="171" fontId="0" fillId="0" borderId="2" xfId="0" applyNumberFormat="1" applyBorder="1" applyAlignment="1">
      <alignment/>
    </xf>
    <xf numFmtId="164" fontId="3" fillId="0" borderId="3" xfId="0" applyFont="1" applyBorder="1" applyAlignment="1">
      <alignment vertical="center" wrapText="1"/>
    </xf>
    <xf numFmtId="164" fontId="3" fillId="0" borderId="4" xfId="0" applyFont="1" applyBorder="1" applyAlignment="1">
      <alignment vertical="center" wrapText="1"/>
    </xf>
    <xf numFmtId="170" fontId="3" fillId="0" borderId="4" xfId="0" applyNumberFormat="1" applyFont="1" applyBorder="1" applyAlignment="1">
      <alignment horizontal="right" vertical="center" wrapText="1"/>
    </xf>
    <xf numFmtId="170" fontId="3" fillId="4" borderId="2" xfId="0" applyNumberFormat="1" applyFont="1" applyFill="1" applyBorder="1" applyAlignment="1">
      <alignment horizontal="right" vertical="center" wrapText="1"/>
    </xf>
    <xf numFmtId="170" fontId="3" fillId="0" borderId="2" xfId="0" applyNumberFormat="1" applyFont="1" applyFill="1" applyBorder="1" applyAlignment="1">
      <alignment vertical="center" wrapText="1"/>
    </xf>
    <xf numFmtId="170" fontId="3" fillId="4" borderId="2" xfId="0" applyNumberFormat="1" applyFont="1" applyFill="1" applyBorder="1" applyAlignment="1">
      <alignment vertical="center" wrapText="1"/>
    </xf>
    <xf numFmtId="164" fontId="3" fillId="0" borderId="5" xfId="0" applyFont="1" applyBorder="1" applyAlignment="1">
      <alignment vertical="center" wrapText="1"/>
    </xf>
    <xf numFmtId="164" fontId="3" fillId="0" borderId="6" xfId="0" applyFont="1" applyBorder="1" applyAlignment="1">
      <alignment vertical="center" wrapText="1"/>
    </xf>
    <xf numFmtId="170" fontId="3" fillId="0" borderId="6" xfId="0" applyNumberFormat="1" applyFont="1" applyBorder="1" applyAlignment="1">
      <alignment horizontal="right" vertical="center" wrapText="1"/>
    </xf>
    <xf numFmtId="170" fontId="3" fillId="0" borderId="2" xfId="0" applyNumberFormat="1" applyFont="1" applyFill="1" applyBorder="1" applyAlignment="1">
      <alignment horizontal="right" vertical="center" wrapText="1"/>
    </xf>
    <xf numFmtId="170" fontId="3" fillId="0" borderId="0" xfId="0" applyNumberFormat="1" applyFont="1" applyBorder="1" applyAlignment="1">
      <alignment horizontal="right" vertical="center" wrapText="1"/>
    </xf>
    <xf numFmtId="170" fontId="3" fillId="0" borderId="0" xfId="0" applyNumberFormat="1" applyFont="1" applyFill="1" applyBorder="1" applyAlignment="1">
      <alignment horizontal="right" vertical="center" wrapText="1"/>
    </xf>
    <xf numFmtId="164" fontId="13" fillId="0" borderId="0" xfId="0" applyFont="1" applyBorder="1" applyAlignment="1">
      <alignment vertical="center"/>
    </xf>
    <xf numFmtId="164" fontId="2" fillId="0" borderId="2" xfId="0" applyNumberFormat="1" applyFont="1" applyBorder="1" applyAlignment="1">
      <alignment horizontal="left" vertical="center" wrapText="1"/>
    </xf>
    <xf numFmtId="164" fontId="15" fillId="0" borderId="7" xfId="0" applyFont="1" applyBorder="1" applyAlignment="1">
      <alignment horizontal="center" vertical="center" wrapText="1"/>
    </xf>
    <xf numFmtId="172" fontId="0" fillId="4" borderId="7" xfId="0" applyNumberFormat="1" applyFont="1" applyFill="1" applyBorder="1" applyAlignment="1">
      <alignment horizontal="right" vertical="center" wrapText="1"/>
    </xf>
    <xf numFmtId="172" fontId="16" fillId="0" borderId="2" xfId="0" applyNumberFormat="1" applyFont="1" applyBorder="1" applyAlignment="1">
      <alignment horizontal="right" vertical="center" wrapText="1"/>
    </xf>
    <xf numFmtId="172" fontId="0" fillId="4" borderId="8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71" fontId="0" fillId="4" borderId="2" xfId="0" applyNumberFormat="1" applyFont="1" applyFill="1" applyBorder="1" applyAlignment="1">
      <alignment vertical="center" wrapText="1"/>
    </xf>
    <xf numFmtId="172" fontId="0" fillId="0" borderId="2" xfId="0" applyNumberFormat="1" applyFont="1" applyBorder="1" applyAlignment="1">
      <alignment vertical="center" wrapText="1"/>
    </xf>
    <xf numFmtId="172" fontId="0" fillId="4" borderId="2" xfId="0" applyNumberFormat="1" applyFont="1" applyFill="1" applyBorder="1" applyAlignment="1">
      <alignment horizontal="right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14" fillId="0" borderId="2" xfId="0" applyFont="1" applyFill="1" applyBorder="1" applyAlignment="1">
      <alignment vertical="center"/>
    </xf>
    <xf numFmtId="164" fontId="18" fillId="0" borderId="2" xfId="0" applyFont="1" applyFill="1" applyBorder="1" applyAlignment="1">
      <alignment vertical="center" wrapText="1"/>
    </xf>
    <xf numFmtId="172" fontId="18" fillId="0" borderId="2" xfId="0" applyNumberFormat="1" applyFont="1" applyFill="1" applyBorder="1" applyAlignment="1">
      <alignment vertical="center"/>
    </xf>
    <xf numFmtId="172" fontId="0" fillId="0" borderId="4" xfId="0" applyNumberFormat="1" applyFont="1" applyBorder="1" applyAlignment="1">
      <alignment horizontal="right" vertical="center" wrapText="1"/>
    </xf>
    <xf numFmtId="172" fontId="3" fillId="4" borderId="2" xfId="0" applyNumberFormat="1" applyFont="1" applyFill="1" applyBorder="1" applyAlignment="1">
      <alignment horizontal="right" vertical="center" wrapText="1"/>
    </xf>
    <xf numFmtId="172" fontId="3" fillId="0" borderId="2" xfId="0" applyNumberFormat="1" applyFont="1" applyFill="1" applyBorder="1" applyAlignment="1">
      <alignment horizontal="right" vertical="center" wrapText="1"/>
    </xf>
    <xf numFmtId="172" fontId="0" fillId="0" borderId="6" xfId="0" applyNumberFormat="1" applyFont="1" applyBorder="1" applyAlignment="1">
      <alignment horizontal="right" vertical="center" wrapText="1"/>
    </xf>
    <xf numFmtId="164" fontId="3" fillId="0" borderId="0" xfId="0" applyFont="1" applyFill="1" applyBorder="1" applyAlignment="1">
      <alignment vertical="center" wrapText="1"/>
    </xf>
    <xf numFmtId="164" fontId="0" fillId="0" borderId="0" xfId="0" applyBorder="1" applyAlignment="1">
      <alignment horizontal="righ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3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2096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44083@mail.r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24">
      <selection activeCell="B49" sqref="B49"/>
    </sheetView>
  </sheetViews>
  <sheetFormatPr defaultColWidth="9.00390625" defaultRowHeight="12.75"/>
  <cols>
    <col min="1" max="1" width="5.00390625" style="1" customWidth="1"/>
    <col min="2" max="2" width="10.75390625" style="1" customWidth="1"/>
    <col min="3" max="3" width="42.625" style="1" customWidth="1"/>
    <col min="4" max="4" width="6.375" style="1" customWidth="1"/>
    <col min="5" max="5" width="5.75390625" style="1" customWidth="1"/>
    <col min="6" max="6" width="9.00390625" style="1" customWidth="1"/>
    <col min="7" max="7" width="9.375" style="1" customWidth="1"/>
    <col min="8" max="8" width="9.25390625" style="1" customWidth="1"/>
    <col min="9" max="9" width="9.875" style="1" customWidth="1"/>
    <col min="10" max="10" width="10.25390625" style="1" customWidth="1"/>
    <col min="11" max="13" width="9.125" style="1" customWidth="1"/>
    <col min="14" max="14" width="8.25390625" style="1" customWidth="1"/>
    <col min="15" max="16384" width="9.125" style="1" customWidth="1"/>
  </cols>
  <sheetData>
    <row r="1" spans="2:11" ht="14.25" customHeight="1">
      <c r="B1" s="2"/>
      <c r="H1" s="3" t="s">
        <v>0</v>
      </c>
      <c r="I1" s="3"/>
      <c r="J1" s="4" t="s">
        <v>1</v>
      </c>
      <c r="K1" s="4"/>
    </row>
    <row r="2" spans="3:11" ht="18" customHeight="1">
      <c r="C2" s="5" t="s">
        <v>2</v>
      </c>
      <c r="D2" s="6"/>
      <c r="F2" s="7" t="s">
        <v>3</v>
      </c>
      <c r="G2" s="7"/>
      <c r="H2" s="8">
        <f>I29+K53</f>
        <v>91937.8</v>
      </c>
      <c r="I2" s="8"/>
      <c r="J2" s="9">
        <f>H2+K35+K36</f>
        <v>97342.48</v>
      </c>
      <c r="K2" s="9"/>
    </row>
    <row r="3" spans="3:11" ht="13.5" customHeight="1">
      <c r="C3" s="1" t="s">
        <v>4</v>
      </c>
      <c r="D3" s="6"/>
      <c r="F3" s="10" t="s">
        <v>5</v>
      </c>
      <c r="G3" s="10"/>
      <c r="H3" s="11">
        <v>0.32</v>
      </c>
      <c r="I3" s="11"/>
      <c r="J3" s="12" t="s">
        <v>6</v>
      </c>
      <c r="K3" s="12"/>
    </row>
    <row r="4" spans="3:17" ht="13.5" customHeight="1">
      <c r="C4" s="1" t="s">
        <v>7</v>
      </c>
      <c r="F4" s="10"/>
      <c r="G4" s="10"/>
      <c r="H4" s="11"/>
      <c r="I4" s="11"/>
      <c r="J4" s="12"/>
      <c r="K4" s="12"/>
      <c r="L4" s="13"/>
      <c r="M4" s="13"/>
      <c r="N4" s="14"/>
      <c r="O4" s="13"/>
      <c r="P4" s="13"/>
      <c r="Q4" s="13"/>
    </row>
    <row r="5" spans="1:17" ht="13.5" customHeight="1">
      <c r="A5" s="15"/>
      <c r="B5" s="15"/>
      <c r="C5" s="16" t="s">
        <v>8</v>
      </c>
      <c r="F5" s="10" t="s">
        <v>9</v>
      </c>
      <c r="G5" s="10"/>
      <c r="H5" s="17">
        <v>64</v>
      </c>
      <c r="I5" s="17"/>
      <c r="J5" s="12"/>
      <c r="K5" s="12"/>
      <c r="L5" s="13"/>
      <c r="M5" s="13"/>
      <c r="N5" s="13"/>
      <c r="O5" s="13"/>
      <c r="P5" s="13"/>
      <c r="Q5" s="13"/>
    </row>
    <row r="6" spans="1:17" ht="13.5" customHeight="1">
      <c r="A6" s="15"/>
      <c r="B6" s="15"/>
      <c r="C6" s="16"/>
      <c r="F6" s="10"/>
      <c r="G6" s="10"/>
      <c r="H6" s="17"/>
      <c r="I6" s="17"/>
      <c r="K6" s="18"/>
      <c r="L6" s="13"/>
      <c r="M6" s="13"/>
      <c r="N6" s="13"/>
      <c r="O6" s="13"/>
      <c r="P6" s="13"/>
      <c r="Q6" s="13"/>
    </row>
    <row r="7" spans="2:17" s="19" customFormat="1" ht="13.5" customHeight="1">
      <c r="B7" s="15"/>
      <c r="C7" s="20"/>
      <c r="D7" s="21"/>
      <c r="E7" s="21"/>
      <c r="F7" s="10"/>
      <c r="G7" s="10"/>
      <c r="H7" s="17"/>
      <c r="I7" s="17"/>
      <c r="K7" s="18"/>
      <c r="L7" s="13"/>
      <c r="M7" s="13"/>
      <c r="N7" s="13"/>
      <c r="O7" s="13"/>
      <c r="P7" s="13"/>
      <c r="Q7" s="13"/>
    </row>
    <row r="8" spans="1:11" s="13" customFormat="1" ht="13.5" customHeight="1">
      <c r="A8" s="22" t="s">
        <v>10</v>
      </c>
      <c r="B8" s="22"/>
      <c r="C8" s="22"/>
      <c r="D8" s="23"/>
      <c r="E8" s="23"/>
      <c r="F8" s="24"/>
      <c r="G8" s="24"/>
      <c r="H8" s="17"/>
      <c r="I8" s="17"/>
      <c r="K8" s="18"/>
    </row>
    <row r="9" spans="1:9" ht="16.5" customHeight="1">
      <c r="A9" s="25" t="s">
        <v>11</v>
      </c>
      <c r="B9" s="26"/>
      <c r="C9" s="26"/>
      <c r="D9" s="26"/>
      <c r="E9" s="27"/>
      <c r="H9" s="27"/>
      <c r="I9" s="27"/>
    </row>
    <row r="10" spans="1:9" ht="12.75" customHeight="1">
      <c r="A10" s="28" t="s">
        <v>12</v>
      </c>
      <c r="B10" s="29" t="s">
        <v>13</v>
      </c>
      <c r="C10" s="29" t="s">
        <v>14</v>
      </c>
      <c r="D10" s="29" t="s">
        <v>15</v>
      </c>
      <c r="E10" s="29" t="s">
        <v>16</v>
      </c>
      <c r="F10" s="28" t="s">
        <v>17</v>
      </c>
      <c r="G10" s="28"/>
      <c r="H10" s="28" t="s">
        <v>18</v>
      </c>
      <c r="I10" s="28"/>
    </row>
    <row r="11" spans="1:9" ht="12.75">
      <c r="A11" s="28"/>
      <c r="B11" s="29"/>
      <c r="C11" s="29"/>
      <c r="D11" s="29"/>
      <c r="E11" s="29"/>
      <c r="F11" s="28" t="s">
        <v>19</v>
      </c>
      <c r="G11" s="30" t="s">
        <v>20</v>
      </c>
      <c r="H11" s="28" t="s">
        <v>19</v>
      </c>
      <c r="I11" s="30" t="s">
        <v>20</v>
      </c>
    </row>
    <row r="12" spans="1:9" ht="12.75">
      <c r="A12" s="28"/>
      <c r="B12" s="29"/>
      <c r="C12" s="29"/>
      <c r="D12" s="29"/>
      <c r="E12" s="29"/>
      <c r="F12" s="31"/>
      <c r="G12" s="32" t="s">
        <v>21</v>
      </c>
      <c r="H12" s="33">
        <f>H3</f>
        <v>0.32</v>
      </c>
      <c r="I12" s="32" t="s">
        <v>21</v>
      </c>
    </row>
    <row r="13" spans="1:9" ht="12.75">
      <c r="A13" s="34" t="s">
        <v>22</v>
      </c>
      <c r="B13" s="34"/>
      <c r="C13" s="35" t="s">
        <v>23</v>
      </c>
      <c r="D13" s="36" t="s">
        <v>24</v>
      </c>
      <c r="E13" s="36">
        <v>1</v>
      </c>
      <c r="F13" s="37">
        <v>2471.46</v>
      </c>
      <c r="G13" s="38">
        <f>F13*E13</f>
        <v>2471.46</v>
      </c>
      <c r="H13" s="39">
        <f>F13-F13*H$3</f>
        <v>1680.59</v>
      </c>
      <c r="I13" s="38">
        <f>H13*E13</f>
        <v>1680.59</v>
      </c>
    </row>
    <row r="14" spans="1:9" s="19" customFormat="1" ht="13.5" customHeight="1">
      <c r="A14" s="34" t="s">
        <v>25</v>
      </c>
      <c r="B14" s="34"/>
      <c r="C14" s="35" t="s">
        <v>26</v>
      </c>
      <c r="D14" s="40" t="s">
        <v>24</v>
      </c>
      <c r="E14" s="40">
        <v>1</v>
      </c>
      <c r="F14" s="39">
        <v>79.06</v>
      </c>
      <c r="G14" s="38">
        <f>F14*E14</f>
        <v>79.06</v>
      </c>
      <c r="H14" s="39">
        <f>F14-F14*H$3</f>
        <v>53.76</v>
      </c>
      <c r="I14" s="41">
        <f>H14*E14</f>
        <v>53.76</v>
      </c>
    </row>
    <row r="15" spans="1:9" s="19" customFormat="1" ht="13.5" customHeight="1">
      <c r="A15" s="34" t="s">
        <v>27</v>
      </c>
      <c r="B15" s="34" t="s">
        <v>28</v>
      </c>
      <c r="C15" s="42" t="s">
        <v>29</v>
      </c>
      <c r="D15" s="40" t="s">
        <v>24</v>
      </c>
      <c r="E15" s="40">
        <v>1</v>
      </c>
      <c r="F15" s="39">
        <v>6861.02</v>
      </c>
      <c r="G15" s="38">
        <f>F15*E15</f>
        <v>6861.02</v>
      </c>
      <c r="H15" s="39">
        <f>F15-F15*H$3</f>
        <v>4665.49</v>
      </c>
      <c r="I15" s="41">
        <f>H15*E15</f>
        <v>4665.49</v>
      </c>
    </row>
    <row r="16" spans="1:9" s="19" customFormat="1" ht="13.5" customHeight="1">
      <c r="A16" s="34" t="s">
        <v>30</v>
      </c>
      <c r="B16" s="34" t="s">
        <v>31</v>
      </c>
      <c r="C16" s="35" t="s">
        <v>32</v>
      </c>
      <c r="D16" s="36" t="s">
        <v>24</v>
      </c>
      <c r="E16" s="36">
        <v>1</v>
      </c>
      <c r="F16" s="39">
        <v>589.15</v>
      </c>
      <c r="G16" s="38">
        <f>F16*E16</f>
        <v>589.15</v>
      </c>
      <c r="H16" s="39">
        <f>F16-F16*H$3</f>
        <v>400.62</v>
      </c>
      <c r="I16" s="41">
        <f>H16*E16</f>
        <v>400.62</v>
      </c>
    </row>
    <row r="17" spans="1:9" s="19" customFormat="1" ht="13.5" customHeight="1">
      <c r="A17" s="34" t="s">
        <v>33</v>
      </c>
      <c r="B17" s="34" t="s">
        <v>34</v>
      </c>
      <c r="C17" s="35" t="s">
        <v>35</v>
      </c>
      <c r="D17" s="36" t="s">
        <v>24</v>
      </c>
      <c r="E17" s="36">
        <v>1</v>
      </c>
      <c r="F17" s="39">
        <v>1867.4</v>
      </c>
      <c r="G17" s="38">
        <f>F17*E17</f>
        <v>1867.4</v>
      </c>
      <c r="H17" s="39">
        <f>F17-F17*H$3</f>
        <v>1269.83</v>
      </c>
      <c r="I17" s="41">
        <f>H17*E17</f>
        <v>1269.83</v>
      </c>
    </row>
    <row r="18" spans="1:9" s="19" customFormat="1" ht="13.5" customHeight="1">
      <c r="A18" s="34" t="s">
        <v>36</v>
      </c>
      <c r="B18" s="34" t="s">
        <v>37</v>
      </c>
      <c r="C18" s="35" t="s">
        <v>38</v>
      </c>
      <c r="D18" s="36" t="s">
        <v>24</v>
      </c>
      <c r="E18" s="36">
        <v>1</v>
      </c>
      <c r="F18" s="39">
        <v>1206.64</v>
      </c>
      <c r="G18" s="38">
        <f>F18*E18</f>
        <v>1206.64</v>
      </c>
      <c r="H18" s="39">
        <f>F18-F18*H$3</f>
        <v>820.52</v>
      </c>
      <c r="I18" s="41">
        <f>H18*E18</f>
        <v>820.52</v>
      </c>
    </row>
    <row r="19" spans="1:9" s="19" customFormat="1" ht="13.5" customHeight="1">
      <c r="A19" s="34" t="s">
        <v>39</v>
      </c>
      <c r="B19" s="34"/>
      <c r="C19" s="35" t="s">
        <v>40</v>
      </c>
      <c r="D19" s="36" t="s">
        <v>24</v>
      </c>
      <c r="E19" s="36">
        <v>1</v>
      </c>
      <c r="F19" s="43">
        <v>1711.32</v>
      </c>
      <c r="G19" s="38">
        <f>F19*E19</f>
        <v>1711.32</v>
      </c>
      <c r="H19" s="39">
        <f>F19-F19*H$3</f>
        <v>1163.7</v>
      </c>
      <c r="I19" s="41">
        <f>H19*E19</f>
        <v>1163.7</v>
      </c>
    </row>
    <row r="20" spans="1:9" s="19" customFormat="1" ht="13.5" customHeight="1">
      <c r="A20" s="34" t="s">
        <v>41</v>
      </c>
      <c r="B20" s="34"/>
      <c r="C20" s="35" t="s">
        <v>42</v>
      </c>
      <c r="D20" s="36" t="s">
        <v>24</v>
      </c>
      <c r="E20" s="36">
        <v>1</v>
      </c>
      <c r="F20" s="35">
        <v>62.65</v>
      </c>
      <c r="G20" s="38">
        <f>F20*E20</f>
        <v>62.65</v>
      </c>
      <c r="H20" s="39">
        <f>F20-F20*H$3</f>
        <v>42.6</v>
      </c>
      <c r="I20" s="41">
        <f>H20*E20</f>
        <v>42.6</v>
      </c>
    </row>
    <row r="21" spans="1:9" s="19" customFormat="1" ht="13.5" customHeight="1">
      <c r="A21" s="34" t="s">
        <v>43</v>
      </c>
      <c r="B21" s="34"/>
      <c r="C21" s="35" t="s">
        <v>44</v>
      </c>
      <c r="D21" s="36" t="s">
        <v>24</v>
      </c>
      <c r="E21" s="36">
        <v>1</v>
      </c>
      <c r="F21" s="37" t="s">
        <v>45</v>
      </c>
      <c r="G21" s="38">
        <f>F21*E21</f>
        <v>0</v>
      </c>
      <c r="H21" s="37" t="str">
        <f>F21</f>
        <v> </v>
      </c>
      <c r="I21" s="38">
        <f>H21*E21</f>
        <v>0</v>
      </c>
    </row>
    <row r="22" spans="1:9" s="19" customFormat="1" ht="13.5" customHeight="1">
      <c r="A22" s="34" t="s">
        <v>46</v>
      </c>
      <c r="B22" s="34" t="s">
        <v>47</v>
      </c>
      <c r="C22" s="44" t="s">
        <v>48</v>
      </c>
      <c r="D22" s="40" t="s">
        <v>24</v>
      </c>
      <c r="E22" s="40">
        <v>14</v>
      </c>
      <c r="F22" s="39">
        <v>79.06</v>
      </c>
      <c r="G22" s="38">
        <f>F22*E22</f>
        <v>1106.8400000000001</v>
      </c>
      <c r="H22" s="39">
        <f>F22-F22*H$3</f>
        <v>53.76</v>
      </c>
      <c r="I22" s="41">
        <f>H22*E22</f>
        <v>752.64</v>
      </c>
    </row>
    <row r="23" spans="1:9" s="19" customFormat="1" ht="13.5" customHeight="1">
      <c r="A23" s="34" t="s">
        <v>49</v>
      </c>
      <c r="B23" s="34"/>
      <c r="C23" s="44" t="s">
        <v>50</v>
      </c>
      <c r="D23" s="40" t="s">
        <v>24</v>
      </c>
      <c r="E23" s="40">
        <v>14</v>
      </c>
      <c r="F23" s="39">
        <v>43.42</v>
      </c>
      <c r="G23" s="38">
        <f>F23*E23</f>
        <v>607.88</v>
      </c>
      <c r="H23" s="39">
        <f>F23-F23*H$3</f>
        <v>29.53</v>
      </c>
      <c r="I23" s="41">
        <f>H23*E23</f>
        <v>413.42</v>
      </c>
    </row>
    <row r="24" spans="1:9" s="19" customFormat="1" ht="26.25" customHeight="1">
      <c r="A24" s="34" t="s">
        <v>51</v>
      </c>
      <c r="B24" s="34"/>
      <c r="C24" s="42" t="s">
        <v>52</v>
      </c>
      <c r="D24" s="40" t="s">
        <v>24</v>
      </c>
      <c r="E24" s="40">
        <v>1</v>
      </c>
      <c r="F24" s="45">
        <v>194.92</v>
      </c>
      <c r="G24" s="38">
        <f>F24*E24</f>
        <v>194.92</v>
      </c>
      <c r="H24" s="39">
        <f>F24</f>
        <v>194.92</v>
      </c>
      <c r="I24" s="41">
        <f>H24*E24</f>
        <v>194.92</v>
      </c>
    </row>
    <row r="25" spans="1:9" s="19" customFormat="1" ht="29.25" customHeight="1">
      <c r="A25" s="34" t="s">
        <v>53</v>
      </c>
      <c r="B25" s="34"/>
      <c r="C25" s="42" t="s">
        <v>54</v>
      </c>
      <c r="D25" s="40" t="s">
        <v>24</v>
      </c>
      <c r="E25" s="40">
        <v>60</v>
      </c>
      <c r="F25" s="45">
        <v>12</v>
      </c>
      <c r="G25" s="38">
        <f>F25*E25</f>
        <v>720</v>
      </c>
      <c r="H25" s="39">
        <f>F25</f>
        <v>12</v>
      </c>
      <c r="I25" s="41">
        <f>H25*E25</f>
        <v>720</v>
      </c>
    </row>
    <row r="26" spans="1:9" s="19" customFormat="1" ht="13.5" customHeight="1">
      <c r="A26" s="34" t="s">
        <v>55</v>
      </c>
      <c r="B26" s="34"/>
      <c r="C26" s="44" t="s">
        <v>56</v>
      </c>
      <c r="D26" s="36" t="s">
        <v>24</v>
      </c>
      <c r="E26" s="36">
        <v>60</v>
      </c>
      <c r="F26" s="45">
        <v>8</v>
      </c>
      <c r="G26" s="38">
        <f>F26*E26</f>
        <v>480</v>
      </c>
      <c r="H26" s="39">
        <f>F26</f>
        <v>8</v>
      </c>
      <c r="I26" s="41">
        <f>H26*E26</f>
        <v>480</v>
      </c>
    </row>
    <row r="27" spans="1:9" s="19" customFormat="1" ht="13.5" customHeight="1">
      <c r="A27" s="15"/>
      <c r="B27" s="15"/>
      <c r="C27" s="46" t="s">
        <v>3</v>
      </c>
      <c r="D27" s="47"/>
      <c r="E27" s="47"/>
      <c r="F27" s="48"/>
      <c r="G27" s="49">
        <f>SUM(G13:G26)</f>
        <v>17958.34</v>
      </c>
      <c r="H27" s="50"/>
      <c r="I27" s="51">
        <f>SUM(I13:I26)</f>
        <v>12658.09</v>
      </c>
    </row>
    <row r="28" spans="1:9" s="19" customFormat="1" ht="13.5" customHeight="1">
      <c r="A28" s="15"/>
      <c r="B28" s="15"/>
      <c r="C28" s="52" t="s">
        <v>57</v>
      </c>
      <c r="D28" s="53"/>
      <c r="E28" s="53"/>
      <c r="F28" s="54"/>
      <c r="G28" s="49">
        <f>G27*18%</f>
        <v>3232.5</v>
      </c>
      <c r="H28" s="55"/>
      <c r="I28" s="49">
        <f>I27*18%</f>
        <v>2278.46</v>
      </c>
    </row>
    <row r="29" spans="1:9" s="19" customFormat="1" ht="13.5" customHeight="1">
      <c r="A29" s="15"/>
      <c r="B29" s="15"/>
      <c r="C29" s="52" t="s">
        <v>58</v>
      </c>
      <c r="D29" s="53"/>
      <c r="E29" s="53"/>
      <c r="F29" s="54"/>
      <c r="G29" s="49">
        <f>G28+G27</f>
        <v>21190.84</v>
      </c>
      <c r="H29" s="55"/>
      <c r="I29" s="49">
        <f>I28+I27</f>
        <v>14936.55</v>
      </c>
    </row>
    <row r="30" spans="1:9" s="19" customFormat="1" ht="13.5" customHeight="1">
      <c r="A30" s="15"/>
      <c r="B30" s="15"/>
      <c r="C30" s="20"/>
      <c r="D30" s="20"/>
      <c r="E30" s="20"/>
      <c r="F30" s="56"/>
      <c r="G30" s="57"/>
      <c r="H30" s="57"/>
      <c r="I30" s="57"/>
    </row>
    <row r="31" spans="1:6" s="19" customFormat="1" ht="13.5" customHeight="1">
      <c r="A31" s="25" t="s">
        <v>59</v>
      </c>
      <c r="B31" s="58"/>
      <c r="C31" s="58"/>
      <c r="D31" s="58"/>
      <c r="E31" s="26"/>
      <c r="F31" s="26"/>
    </row>
    <row r="32" spans="1:11" s="19" customFormat="1" ht="16.5" customHeight="1">
      <c r="A32" s="28" t="s">
        <v>12</v>
      </c>
      <c r="B32" s="29" t="s">
        <v>13</v>
      </c>
      <c r="C32" s="29" t="s">
        <v>14</v>
      </c>
      <c r="D32" s="29" t="s">
        <v>15</v>
      </c>
      <c r="E32" s="29" t="s">
        <v>16</v>
      </c>
      <c r="F32" s="28" t="s">
        <v>17</v>
      </c>
      <c r="G32" s="28"/>
      <c r="H32" s="28" t="s">
        <v>18</v>
      </c>
      <c r="I32" s="28"/>
      <c r="K32" s="28" t="s">
        <v>18</v>
      </c>
    </row>
    <row r="33" spans="1:11" s="19" customFormat="1" ht="12.75">
      <c r="A33" s="28"/>
      <c r="B33" s="29"/>
      <c r="C33" s="29"/>
      <c r="D33" s="29"/>
      <c r="E33" s="29"/>
      <c r="F33" s="28" t="s">
        <v>19</v>
      </c>
      <c r="G33" s="30" t="s">
        <v>20</v>
      </c>
      <c r="H33" s="28" t="s">
        <v>19</v>
      </c>
      <c r="I33" s="30" t="s">
        <v>20</v>
      </c>
      <c r="K33" s="30" t="s">
        <v>20</v>
      </c>
    </row>
    <row r="34" spans="1:11" s="19" customFormat="1" ht="12.75">
      <c r="A34" s="28"/>
      <c r="B34" s="29"/>
      <c r="C34" s="29"/>
      <c r="D34" s="29"/>
      <c r="E34" s="29"/>
      <c r="F34" s="31"/>
      <c r="G34" s="32" t="s">
        <v>60</v>
      </c>
      <c r="H34" s="33">
        <f>H3</f>
        <v>0.32</v>
      </c>
      <c r="I34" s="32" t="s">
        <v>60</v>
      </c>
      <c r="K34" s="32" t="s">
        <v>61</v>
      </c>
    </row>
    <row r="35" spans="1:11" s="19" customFormat="1" ht="12.75">
      <c r="A35" s="28"/>
      <c r="B35" s="29">
        <v>16330</v>
      </c>
      <c r="C35" s="59" t="s">
        <v>62</v>
      </c>
      <c r="D35" s="29" t="s">
        <v>24</v>
      </c>
      <c r="E35" s="29">
        <v>7</v>
      </c>
      <c r="F35" s="60">
        <v>8.87</v>
      </c>
      <c r="G35" s="61">
        <f>F35*E35</f>
        <v>62.089999999999996</v>
      </c>
      <c r="H35" s="62">
        <f>F35-F35*H$3</f>
        <v>6.032</v>
      </c>
      <c r="I35" s="63">
        <f>H35*E35</f>
        <v>42.224000000000004</v>
      </c>
      <c r="J35" s="64"/>
      <c r="K35" s="65">
        <f>I35*H$5</f>
        <v>2702.34</v>
      </c>
    </row>
    <row r="36" spans="1:11" s="19" customFormat="1" ht="12.75">
      <c r="A36" s="28"/>
      <c r="B36" s="29">
        <v>15768</v>
      </c>
      <c r="C36" s="59" t="s">
        <v>63</v>
      </c>
      <c r="D36" s="29" t="s">
        <v>24</v>
      </c>
      <c r="E36" s="29">
        <v>7</v>
      </c>
      <c r="F36" s="60">
        <v>8.87</v>
      </c>
      <c r="G36" s="61">
        <f>F36*E36</f>
        <v>62.089999999999996</v>
      </c>
      <c r="H36" s="62">
        <f>F36-F36*H$3</f>
        <v>6.032</v>
      </c>
      <c r="I36" s="63">
        <f>H36*E36</f>
        <v>42.224000000000004</v>
      </c>
      <c r="J36" s="64"/>
      <c r="K36" s="65">
        <f>I36*H$5</f>
        <v>2702.34</v>
      </c>
    </row>
    <row r="37" spans="1:11" s="19" customFormat="1" ht="13.5" customHeight="1">
      <c r="A37" s="36">
        <v>1</v>
      </c>
      <c r="B37" s="40" t="s">
        <v>64</v>
      </c>
      <c r="C37" s="35" t="s">
        <v>65</v>
      </c>
      <c r="D37" s="40" t="s">
        <v>24</v>
      </c>
      <c r="E37" s="40">
        <v>26</v>
      </c>
      <c r="F37" s="66">
        <v>9.19</v>
      </c>
      <c r="G37" s="67">
        <f>F37*E37</f>
        <v>238.94</v>
      </c>
      <c r="H37" s="62">
        <f>F37-F37*H$3</f>
        <v>6.249</v>
      </c>
      <c r="I37" s="67">
        <f>H37*E37</f>
        <v>162.474</v>
      </c>
      <c r="K37" s="65">
        <f>I37*H$5</f>
        <v>10398.34</v>
      </c>
    </row>
    <row r="38" spans="1:11" s="19" customFormat="1" ht="25.5" customHeight="1">
      <c r="A38" s="36">
        <v>2</v>
      </c>
      <c r="B38" s="40" t="s">
        <v>66</v>
      </c>
      <c r="C38" s="35" t="s">
        <v>67</v>
      </c>
      <c r="D38" s="36" t="s">
        <v>24</v>
      </c>
      <c r="E38" s="36">
        <v>1</v>
      </c>
      <c r="F38" s="66">
        <v>17.76</v>
      </c>
      <c r="G38" s="67">
        <f>F38*E38</f>
        <v>17.76</v>
      </c>
      <c r="H38" s="62">
        <f>F38-F38*H$3</f>
        <v>12.077</v>
      </c>
      <c r="I38" s="67">
        <f>H38*E38</f>
        <v>12.077</v>
      </c>
      <c r="K38" s="65">
        <f>I38*H$5</f>
        <v>772.93</v>
      </c>
    </row>
    <row r="39" spans="1:11" s="19" customFormat="1" ht="13.5" customHeight="1">
      <c r="A39" s="36">
        <v>3</v>
      </c>
      <c r="B39" s="40" t="s">
        <v>68</v>
      </c>
      <c r="C39" s="35" t="s">
        <v>69</v>
      </c>
      <c r="D39" s="36" t="s">
        <v>24</v>
      </c>
      <c r="E39" s="36">
        <v>1</v>
      </c>
      <c r="F39" s="66">
        <v>22.4156</v>
      </c>
      <c r="G39" s="67">
        <f>F39*E39</f>
        <v>22.416</v>
      </c>
      <c r="H39" s="62">
        <f>F39-F39*H$3</f>
        <v>15.243</v>
      </c>
      <c r="I39" s="67">
        <f>H39*E39</f>
        <v>15.243</v>
      </c>
      <c r="K39" s="65">
        <f>I39*H$5</f>
        <v>975.55</v>
      </c>
    </row>
    <row r="40" spans="1:11" s="19" customFormat="1" ht="13.5" customHeight="1">
      <c r="A40" s="36">
        <v>4</v>
      </c>
      <c r="B40" s="40" t="s">
        <v>70</v>
      </c>
      <c r="C40" s="35" t="s">
        <v>71</v>
      </c>
      <c r="D40" s="36" t="s">
        <v>24</v>
      </c>
      <c r="E40" s="36">
        <v>56</v>
      </c>
      <c r="F40" s="66">
        <v>0.911</v>
      </c>
      <c r="G40" s="67">
        <f>F40*E40</f>
        <v>51.016000000000005</v>
      </c>
      <c r="H40" s="62">
        <f>F40-F40*H$3</f>
        <v>0.619</v>
      </c>
      <c r="I40" s="67">
        <f>H40*E40</f>
        <v>34.664</v>
      </c>
      <c r="K40" s="65">
        <f>I40*H$5</f>
        <v>2218.5</v>
      </c>
    </row>
    <row r="41" spans="1:11" s="19" customFormat="1" ht="13.5" customHeight="1">
      <c r="A41" s="36">
        <v>5</v>
      </c>
      <c r="B41" s="40">
        <v>13935</v>
      </c>
      <c r="C41" s="35" t="s">
        <v>72</v>
      </c>
      <c r="D41" s="36" t="s">
        <v>24</v>
      </c>
      <c r="E41" s="36">
        <v>2</v>
      </c>
      <c r="F41" s="35">
        <v>0.81</v>
      </c>
      <c r="G41" s="67">
        <f>F41*E41</f>
        <v>1.62</v>
      </c>
      <c r="H41" s="62">
        <f>F41-F41*H$3</f>
        <v>0.551</v>
      </c>
      <c r="I41" s="67">
        <f>H41*E41</f>
        <v>1.102</v>
      </c>
      <c r="K41" s="65">
        <f>I41*H$5</f>
        <v>70.53</v>
      </c>
    </row>
    <row r="42" spans="1:11" ht="13.5" customHeight="1">
      <c r="A42" s="36">
        <v>6</v>
      </c>
      <c r="B42" s="40">
        <v>13533</v>
      </c>
      <c r="C42" s="35" t="s">
        <v>73</v>
      </c>
      <c r="D42" s="36" t="s">
        <v>24</v>
      </c>
      <c r="E42" s="36">
        <v>2</v>
      </c>
      <c r="F42" s="35">
        <v>16.51</v>
      </c>
      <c r="G42" s="67">
        <f>F42*E42</f>
        <v>33.02</v>
      </c>
      <c r="H42" s="62">
        <f>F42-F42*H$3</f>
        <v>11.227</v>
      </c>
      <c r="I42" s="67">
        <f>H42*E42</f>
        <v>22.454</v>
      </c>
      <c r="K42" s="65">
        <f>I42*H$5</f>
        <v>1437.06</v>
      </c>
    </row>
    <row r="43" spans="1:11" ht="13.5" customHeight="1">
      <c r="A43" s="36">
        <v>7</v>
      </c>
      <c r="B43" s="40">
        <v>10926</v>
      </c>
      <c r="C43" s="35" t="s">
        <v>74</v>
      </c>
      <c r="D43" s="36" t="s">
        <v>24</v>
      </c>
      <c r="E43" s="36">
        <v>1</v>
      </c>
      <c r="F43" s="35">
        <v>7.45</v>
      </c>
      <c r="G43" s="67">
        <f>F43*E43</f>
        <v>7.45</v>
      </c>
      <c r="H43" s="62">
        <f>F43-F43*H$3</f>
        <v>5.066000000000001</v>
      </c>
      <c r="I43" s="67">
        <f>H43*E43</f>
        <v>5.066000000000001</v>
      </c>
      <c r="K43" s="65">
        <f>I43*H$5</f>
        <v>324.22</v>
      </c>
    </row>
    <row r="44" spans="1:11" ht="32.25" customHeight="1">
      <c r="A44" s="36">
        <v>8</v>
      </c>
      <c r="B44" s="40">
        <v>10067</v>
      </c>
      <c r="C44" s="35" t="s">
        <v>75</v>
      </c>
      <c r="D44" s="36" t="s">
        <v>24</v>
      </c>
      <c r="E44" s="36">
        <v>13</v>
      </c>
      <c r="F44" s="35">
        <v>0.11</v>
      </c>
      <c r="G44" s="67">
        <f>F44*E44</f>
        <v>1.43</v>
      </c>
      <c r="H44" s="62">
        <f>F44-F44*H$3</f>
        <v>0.075</v>
      </c>
      <c r="I44" s="67">
        <f>H44*E44</f>
        <v>0.975</v>
      </c>
      <c r="K44" s="65">
        <f>I44*H$5</f>
        <v>62.4</v>
      </c>
    </row>
    <row r="45" spans="1:11" ht="25.5" customHeight="1">
      <c r="A45" s="36">
        <v>9</v>
      </c>
      <c r="B45" s="40">
        <v>10072</v>
      </c>
      <c r="C45" s="35" t="s">
        <v>76</v>
      </c>
      <c r="D45" s="36" t="s">
        <v>24</v>
      </c>
      <c r="E45" s="36">
        <v>4</v>
      </c>
      <c r="F45" s="35">
        <v>0.122</v>
      </c>
      <c r="G45" s="67">
        <f>F45*E45</f>
        <v>0.48</v>
      </c>
      <c r="H45" s="62">
        <f>F45-F45*H$3</f>
        <v>0.082</v>
      </c>
      <c r="I45" s="67">
        <f>H45*E45</f>
        <v>0.328</v>
      </c>
      <c r="K45" s="65">
        <f>I45*H$5</f>
        <v>20.99</v>
      </c>
    </row>
    <row r="46" spans="1:11" ht="25.5" customHeight="1">
      <c r="A46" s="36">
        <v>10</v>
      </c>
      <c r="B46" s="40">
        <v>10931</v>
      </c>
      <c r="C46" s="35" t="s">
        <v>77</v>
      </c>
      <c r="D46" s="36" t="s">
        <v>24</v>
      </c>
      <c r="E46" s="68">
        <f>(E40+E41)*2-E45-E44</f>
        <v>99</v>
      </c>
      <c r="F46" s="35">
        <v>0.11</v>
      </c>
      <c r="G46" s="67">
        <f>F46*E46</f>
        <v>10.89</v>
      </c>
      <c r="H46" s="62">
        <f>F46-F46*H$3</f>
        <v>0.075</v>
      </c>
      <c r="I46" s="67">
        <f>H46*E46</f>
        <v>7.425</v>
      </c>
      <c r="K46" s="65">
        <f>I46*H$5</f>
        <v>475.2</v>
      </c>
    </row>
    <row r="47" spans="1:11" ht="13.5" customHeight="1">
      <c r="A47" s="36">
        <v>11</v>
      </c>
      <c r="B47" s="40">
        <v>13961</v>
      </c>
      <c r="C47" s="35" t="s">
        <v>78</v>
      </c>
      <c r="D47" s="36" t="s">
        <v>24</v>
      </c>
      <c r="E47" s="68">
        <f>E46</f>
        <v>99</v>
      </c>
      <c r="F47" s="35">
        <v>0.035</v>
      </c>
      <c r="G47" s="67">
        <f>F47*E47</f>
        <v>3.96</v>
      </c>
      <c r="H47" s="62">
        <f>F47-F47*H$3</f>
        <v>0.027</v>
      </c>
      <c r="I47" s="67">
        <f>H47*E47</f>
        <v>2.673</v>
      </c>
      <c r="K47" s="65">
        <f>I47*H$5</f>
        <v>171.07</v>
      </c>
    </row>
    <row r="48" spans="1:11" ht="12.75">
      <c r="A48" s="36">
        <v>12</v>
      </c>
      <c r="B48" s="69">
        <v>3265.01</v>
      </c>
      <c r="C48" s="70" t="s">
        <v>79</v>
      </c>
      <c r="D48" s="36" t="s">
        <v>24</v>
      </c>
      <c r="E48" s="36">
        <v>1</v>
      </c>
      <c r="F48" s="71">
        <v>46.49</v>
      </c>
      <c r="G48" s="67">
        <f>F48*E48</f>
        <v>46.49</v>
      </c>
      <c r="H48" s="62">
        <f>F48-F48*H$3</f>
        <v>31.613</v>
      </c>
      <c r="I48" s="67">
        <f>H48*E48</f>
        <v>31.613</v>
      </c>
      <c r="K48" s="65">
        <f>I48*H$5</f>
        <v>2023.23</v>
      </c>
    </row>
    <row r="49" spans="1:11" ht="12.75">
      <c r="A49" s="36">
        <v>13</v>
      </c>
      <c r="B49" s="69" t="s">
        <v>80</v>
      </c>
      <c r="C49" s="70" t="s">
        <v>81</v>
      </c>
      <c r="D49" s="36" t="s">
        <v>24</v>
      </c>
      <c r="E49" s="36">
        <v>1</v>
      </c>
      <c r="F49" s="71">
        <v>0.85</v>
      </c>
      <c r="G49" s="67">
        <f>F49*E49</f>
        <v>0.85</v>
      </c>
      <c r="H49" s="62">
        <f>F49-F49*H$3</f>
        <v>0.578</v>
      </c>
      <c r="I49" s="67">
        <f>H49*E49</f>
        <v>0.578</v>
      </c>
      <c r="K49" s="65"/>
    </row>
    <row r="50" spans="1:11" ht="25.5" customHeight="1">
      <c r="A50" s="36">
        <v>14</v>
      </c>
      <c r="B50" s="40">
        <v>2908</v>
      </c>
      <c r="C50" s="35" t="s">
        <v>82</v>
      </c>
      <c r="D50" s="36" t="s">
        <v>24</v>
      </c>
      <c r="E50" s="36">
        <v>1</v>
      </c>
      <c r="F50" s="66">
        <v>1064</v>
      </c>
      <c r="G50" s="67">
        <f>F50*E50</f>
        <v>1064</v>
      </c>
      <c r="H50" s="62">
        <f>F50-F50*H$3</f>
        <v>723.52</v>
      </c>
      <c r="I50" s="67">
        <f>H50*E50</f>
        <v>723.52</v>
      </c>
      <c r="K50" s="65">
        <f>I50*H$5</f>
        <v>46305.28</v>
      </c>
    </row>
    <row r="51" spans="1:11" ht="13.5" customHeight="1">
      <c r="A51" s="20"/>
      <c r="B51" s="20"/>
      <c r="C51" s="46" t="s">
        <v>3</v>
      </c>
      <c r="D51" s="47"/>
      <c r="E51" s="47"/>
      <c r="F51" s="72"/>
      <c r="G51" s="73">
        <f>SUM(G37:G50)</f>
        <v>1500.3220000000001</v>
      </c>
      <c r="H51" s="74"/>
      <c r="I51" s="73">
        <f>SUM(I37:I50)</f>
        <v>1020.192</v>
      </c>
      <c r="K51" s="49">
        <f>SUM(K37:K50)</f>
        <v>65255.3</v>
      </c>
    </row>
    <row r="52" spans="1:11" ht="13.5" customHeight="1">
      <c r="A52" s="20"/>
      <c r="B52" s="20"/>
      <c r="C52" s="52" t="s">
        <v>57</v>
      </c>
      <c r="D52" s="53"/>
      <c r="E52" s="53"/>
      <c r="F52" s="75"/>
      <c r="G52" s="73">
        <f>G51*18%</f>
        <v>270.058</v>
      </c>
      <c r="H52" s="74"/>
      <c r="I52" s="73">
        <f>I51*18%</f>
        <v>183.635</v>
      </c>
      <c r="K52" s="49">
        <f>K51*18%</f>
        <v>11745.95</v>
      </c>
    </row>
    <row r="53" spans="1:11" ht="13.5" customHeight="1">
      <c r="A53" s="20"/>
      <c r="B53" s="20"/>
      <c r="C53" s="52" t="s">
        <v>58</v>
      </c>
      <c r="D53" s="53"/>
      <c r="E53" s="53"/>
      <c r="F53" s="75"/>
      <c r="G53" s="73">
        <f>G52+G51</f>
        <v>1770.38</v>
      </c>
      <c r="H53" s="74"/>
      <c r="I53" s="73">
        <f>I52+I51</f>
        <v>1203.827</v>
      </c>
      <c r="J53" s="13"/>
      <c r="K53" s="49">
        <f>K52+K51</f>
        <v>77001.25</v>
      </c>
    </row>
    <row r="54" spans="3:10" ht="13.5" customHeight="1">
      <c r="C54" s="76"/>
      <c r="D54" s="16"/>
      <c r="E54" s="16"/>
      <c r="F54" s="77"/>
      <c r="G54" s="77"/>
      <c r="H54" s="16"/>
      <c r="I54" s="16"/>
      <c r="J54" s="13"/>
    </row>
  </sheetData>
  <sheetProtection selectLockedCells="1" selectUnlockedCells="1"/>
  <mergeCells count="25">
    <mergeCell ref="H1:I1"/>
    <mergeCell ref="J1:K1"/>
    <mergeCell ref="F2:G2"/>
    <mergeCell ref="H2:I2"/>
    <mergeCell ref="J2:K2"/>
    <mergeCell ref="F3:G4"/>
    <mergeCell ref="H3:I4"/>
    <mergeCell ref="J3:K5"/>
    <mergeCell ref="F5:G7"/>
    <mergeCell ref="H5:I7"/>
    <mergeCell ref="A8:C8"/>
    <mergeCell ref="A10:A12"/>
    <mergeCell ref="B10:B12"/>
    <mergeCell ref="C10:C12"/>
    <mergeCell ref="D10:D12"/>
    <mergeCell ref="E10:E12"/>
    <mergeCell ref="F10:G10"/>
    <mergeCell ref="H10:I10"/>
    <mergeCell ref="A32:A34"/>
    <mergeCell ref="B32:B34"/>
    <mergeCell ref="C32:C34"/>
    <mergeCell ref="D32:D34"/>
    <mergeCell ref="E32:E34"/>
    <mergeCell ref="F32:G32"/>
    <mergeCell ref="H32:I32"/>
  </mergeCells>
  <hyperlinks>
    <hyperlink ref="A8" r:id="rId1" display="Тел. 8905-383-12-00 факс 8452-744-083 e-mail: 744083@mail.ru"/>
  </hyperlinks>
  <printOptions horizontalCentered="1"/>
  <pageMargins left="0.2" right="0.19027777777777777" top="0.19652777777777777" bottom="0.19652777777777777" header="0.5118055555555555" footer="0.5118055555555555"/>
  <pageSetup horizontalDpi="300" verticalDpi="300" orientation="portrait" paperSize="9" scale="8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Colored</dc:creator>
  <cp:keywords/>
  <dc:description/>
  <cp:lastModifiedBy>пп аа</cp:lastModifiedBy>
  <cp:lastPrinted>2011-07-18T08:43:01Z</cp:lastPrinted>
  <dcterms:created xsi:type="dcterms:W3CDTF">2006-01-10T07:59:56Z</dcterms:created>
  <dcterms:modified xsi:type="dcterms:W3CDTF">2017-01-12T07:17:41Z</dcterms:modified>
  <cp:category/>
  <cp:version/>
  <cp:contentType/>
  <cp:contentStatus/>
  <cp:revision>4</cp:revision>
</cp:coreProperties>
</file>