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пинка 2,4" sheetId="1" r:id="rId1"/>
    <sheet name="Лист2" sheetId="2" r:id="rId2"/>
  </sheets>
  <definedNames/>
  <calcPr fullCalcOnLoad="1" fullPrecision="0"/>
</workbook>
</file>

<file path=xl/sharedStrings.xml><?xml version="1.0" encoding="utf-8"?>
<sst xmlns="http://schemas.openxmlformats.org/spreadsheetml/2006/main" count="108" uniqueCount="65">
  <si>
    <t>стандарт</t>
  </si>
  <si>
    <t>премиум</t>
  </si>
  <si>
    <t>MF-730 Прицепная Canada</t>
  </si>
  <si>
    <t>Итого:</t>
  </si>
  <si>
    <r>
      <t>Ширина захвата  9</t>
    </r>
    <r>
      <rPr>
        <b/>
        <sz val="10"/>
        <rFont val="Arial Cyr"/>
        <family val="2"/>
      </rPr>
      <t>м</t>
    </r>
  </si>
  <si>
    <t>Укажите размер скидки</t>
  </si>
  <si>
    <t xml:space="preserve">с прижимными роликами    </t>
  </si>
  <si>
    <r>
      <t xml:space="preserve">Толщина бруса  10 </t>
    </r>
    <r>
      <rPr>
        <b/>
        <sz val="10"/>
        <rFont val="Arial Cyr"/>
        <family val="2"/>
      </rPr>
      <t>мм</t>
    </r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</si>
  <si>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</si>
  <si>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>Укажите курс ЕВРО</t>
  </si>
  <si>
    <t>Цены действительны до 01.10.2016г.</t>
  </si>
  <si>
    <t>Тел. 8905-383-12-00 факс 8452-744-083 e-mail: 744083@mail.ru</t>
  </si>
  <si>
    <t>1. Детали Российского производства.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</si>
  <si>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</si>
  <si>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</si>
  <si>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</si>
  <si>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</si>
  <si>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</si>
  <si>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</si>
  <si>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</si>
  <si>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</si>
  <si>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</si>
  <si>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</si>
  <si>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Консоль ЖВЗ 10,7</t>
  </si>
  <si>
    <t>шт.</t>
  </si>
  <si>
    <t>ЖВЗ-10.7.05У</t>
  </si>
  <si>
    <t xml:space="preserve">Натяжное устройство ЖВЗ-10,7 </t>
  </si>
  <si>
    <t>Стойка натяжного ролика</t>
  </si>
  <si>
    <t>Шкив привода D240</t>
  </si>
  <si>
    <t>Натяжной ролик в сборе (ролик, ось, втулка, шайба)</t>
  </si>
  <si>
    <t>Ролик направляющий в сборе</t>
  </si>
  <si>
    <t>Ремень клиновой С(В)- 3150</t>
  </si>
  <si>
    <t xml:space="preserve"> </t>
  </si>
  <si>
    <t>15150-02</t>
  </si>
  <si>
    <t>Полоса, 6мм. 6х30х255</t>
  </si>
  <si>
    <t>Полоса 1х30х255</t>
  </si>
  <si>
    <t>Болт М10х35 ГОСТ 7805-70/7798-70 (кл.пр.5.8)</t>
  </si>
  <si>
    <t>кг.</t>
  </si>
  <si>
    <t>Гайка М10 ГОСТ  5915-70  (кл.пр.6)</t>
  </si>
  <si>
    <t>Шайба плоская Н-10 оцинков.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</si>
  <si>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</si>
  <si>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</si>
  <si>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</si>
  <si>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</si>
  <si>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</si>
  <si>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Прижимной ролик R1</t>
  </si>
  <si>
    <t>Прижимной ролик R2</t>
  </si>
  <si>
    <t>16502.01</t>
  </si>
  <si>
    <r>
      <t xml:space="preserve">Палец двойной 17 мм., закрытый, </t>
    </r>
    <r>
      <rPr>
        <i/>
        <sz val="9"/>
        <rFont val="Arial"/>
        <family val="2"/>
      </rPr>
      <t xml:space="preserve">EASY CUTII, </t>
    </r>
    <r>
      <rPr>
        <sz val="9"/>
        <rFont val="Arial"/>
        <family val="2"/>
      </rPr>
      <t>светло серый</t>
    </r>
  </si>
  <si>
    <t>10961.03</t>
  </si>
  <si>
    <t xml:space="preserve">Сегмент Pro-Cut с грубой насечкой </t>
  </si>
  <si>
    <t>10926</t>
  </si>
  <si>
    <t>Соединитель ножа 21*6</t>
  </si>
  <si>
    <t>13533</t>
  </si>
  <si>
    <t>Спинка ножа на 31 сегмент  (2400 мм.)</t>
  </si>
  <si>
    <t>10067</t>
  </si>
  <si>
    <t>Болт М6*18 для соединительной пластины ножа жатки</t>
  </si>
  <si>
    <t>10072</t>
  </si>
  <si>
    <t>Болт М6*28 для планок головки ножа  жатки</t>
  </si>
  <si>
    <t>10931</t>
  </si>
  <si>
    <t>Болт зубчатый М6*16 для крепления сегментов</t>
  </si>
  <si>
    <t>13961</t>
  </si>
  <si>
    <t>Гайка с фланцем крепления сегментов</t>
  </si>
  <si>
    <t>Головка ножа MF-730 Прицепная Canada</t>
  </si>
  <si>
    <t>Привод  ножа модульный,  Pro-Drivе  85 MV  v GKF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</si>
</sst>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_-* #,##0.00[$р.-419]_-;\-* #,##0.00[$р.-419]_-;_-* \-??[$р.-419]_-;_-@_-"/>
    <numFmt numFmtId="167" formatCode="0%"/>
    <numFmt numFmtId="168" formatCode="_-* #,##0.00&quot;р.&quot;_-;\-* #,##0.00&quot;р.&quot;_-;_-* \-??&quot;р.&quot;_-;_-@_-"/>
    <numFmt numFmtId="169" formatCode="0.0000"/>
    <numFmt numFmtId="170" formatCode="#,##0.00_р_."/>
    <numFmt numFmtId="171" formatCode="#,##0.00"/>
    <numFmt numFmtId="172" formatCode="0.00"/>
    <numFmt numFmtId="173" formatCode="@"/>
    <numFmt numFmtId="174" formatCode="#,##0.000"/>
  </numFmts>
  <fonts count="2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sz val="12"/>
      <color indexed="13"/>
      <name val="Book Antiqua"/>
      <family val="1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Calibri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b/>
      <sz val="16"/>
      <color indexed="10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137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6" fillId="0" borderId="0" xfId="0" applyFont="1" applyAlignment="1">
      <alignment horizontal="center" vertical="center" wrapText="1"/>
    </xf>
    <xf numFmtId="164" fontId="5" fillId="2" borderId="0" xfId="0" applyFont="1" applyFill="1" applyBorder="1" applyAlignment="1">
      <alignment horizontal="left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8" fillId="0" borderId="0" xfId="0" applyFont="1" applyBorder="1" applyAlignment="1">
      <alignment horizontal="left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top" wrapText="1"/>
    </xf>
    <xf numFmtId="169" fontId="5" fillId="0" borderId="0" xfId="19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Font="1" applyAlignment="1">
      <alignment vertical="center"/>
    </xf>
    <xf numFmtId="164" fontId="11" fillId="0" borderId="0" xfId="0" applyFont="1" applyBorder="1" applyAlignment="1">
      <alignment horizontal="center" vertical="center" wrapText="1"/>
    </xf>
    <xf numFmtId="164" fontId="11" fillId="0" borderId="0" xfId="0" applyFont="1" applyFill="1" applyAlignment="1">
      <alignment vertical="center" wrapText="1"/>
    </xf>
    <xf numFmtId="164" fontId="12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 horizontal="left" vertical="center"/>
      <protection/>
    </xf>
    <xf numFmtId="164" fontId="15" fillId="0" borderId="0" xfId="0" applyFont="1" applyBorder="1" applyAlignment="1">
      <alignment vertical="center"/>
    </xf>
    <xf numFmtId="164" fontId="16" fillId="0" borderId="0" xfId="0" applyFont="1" applyAlignment="1">
      <alignment horizontal="center" vertical="center" wrapText="1"/>
    </xf>
    <xf numFmtId="169" fontId="16" fillId="0" borderId="0" xfId="19" applyNumberFormat="1" applyFont="1" applyFill="1" applyBorder="1" applyAlignment="1" applyProtection="1">
      <alignment horizontal="center" vertical="center" wrapText="1"/>
      <protection/>
    </xf>
    <xf numFmtId="164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7" fillId="4" borderId="2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4" fontId="2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70" fontId="0" fillId="0" borderId="2" xfId="0" applyNumberFormat="1" applyFill="1" applyBorder="1" applyAlignment="1">
      <alignment/>
    </xf>
    <xf numFmtId="171" fontId="0" fillId="4" borderId="2" xfId="0" applyNumberFormat="1" applyFont="1" applyFill="1" applyBorder="1" applyAlignment="1">
      <alignment horizontal="right" vertical="center" wrapText="1"/>
    </xf>
    <xf numFmtId="171" fontId="20" fillId="0" borderId="2" xfId="0" applyNumberFormat="1" applyFont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70" fontId="1" fillId="0" borderId="2" xfId="0" applyNumberFormat="1" applyFont="1" applyFill="1" applyBorder="1" applyAlignment="1">
      <alignment/>
    </xf>
    <xf numFmtId="164" fontId="0" fillId="0" borderId="2" xfId="0" applyBorder="1" applyAlignment="1">
      <alignment horizontal="left" vertical="center"/>
    </xf>
    <xf numFmtId="164" fontId="0" fillId="0" borderId="3" xfId="0" applyFont="1" applyBorder="1" applyAlignment="1">
      <alignment vertical="center"/>
    </xf>
    <xf numFmtId="170" fontId="0" fillId="2" borderId="2" xfId="0" applyNumberFormat="1" applyFill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72" fontId="0" fillId="2" borderId="2" xfId="0" applyNumberFormat="1" applyFill="1" applyBorder="1" applyAlignment="1">
      <alignment horizontal="right" vertical="top"/>
    </xf>
    <xf numFmtId="164" fontId="0" fillId="0" borderId="2" xfId="0" applyBorder="1" applyAlignment="1">
      <alignment horizontal="center" vertical="center"/>
    </xf>
    <xf numFmtId="173" fontId="1" fillId="0" borderId="2" xfId="0" applyNumberFormat="1" applyFont="1" applyFill="1" applyBorder="1" applyAlignment="1">
      <alignment horizontal="center" vertical="top"/>
    </xf>
    <xf numFmtId="164" fontId="1" fillId="0" borderId="2" xfId="0" applyFont="1" applyFill="1" applyBorder="1" applyAlignment="1">
      <alignment/>
    </xf>
    <xf numFmtId="170" fontId="0" fillId="0" borderId="2" xfId="0" applyNumberFormat="1" applyFont="1" applyFill="1" applyBorder="1" applyAlignment="1">
      <alignment/>
    </xf>
    <xf numFmtId="164" fontId="20" fillId="2" borderId="2" xfId="0" applyFont="1" applyFill="1" applyBorder="1" applyAlignment="1">
      <alignment horizontal="center" vertical="center" wrapText="1"/>
    </xf>
    <xf numFmtId="164" fontId="0" fillId="2" borderId="2" xfId="0" applyFill="1" applyBorder="1" applyAlignment="1">
      <alignment horizontal="center" vertical="center"/>
    </xf>
    <xf numFmtId="164" fontId="0" fillId="2" borderId="2" xfId="0" applyFont="1" applyFill="1" applyBorder="1" applyAlignment="1">
      <alignment vertical="center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2" xfId="0" applyFill="1" applyBorder="1" applyAlignment="1">
      <alignment horizontal="center" vertical="center" wrapText="1"/>
    </xf>
    <xf numFmtId="171" fontId="20" fillId="2" borderId="2" xfId="0" applyNumberFormat="1" applyFont="1" applyFill="1" applyBorder="1" applyAlignment="1">
      <alignment horizontal="right" vertical="center" wrapText="1"/>
    </xf>
    <xf numFmtId="164" fontId="0" fillId="2" borderId="0" xfId="0" applyFill="1" applyAlignment="1">
      <alignment vertical="center" wrapText="1"/>
    </xf>
    <xf numFmtId="173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vertical="top" wrapText="1"/>
    </xf>
    <xf numFmtId="164" fontId="0" fillId="0" borderId="2" xfId="0" applyFont="1" applyFill="1" applyBorder="1" applyAlignment="1">
      <alignment horizontal="center" vertical="top" wrapText="1"/>
    </xf>
    <xf numFmtId="172" fontId="0" fillId="0" borderId="2" xfId="0" applyNumberFormat="1" applyFill="1" applyBorder="1" applyAlignment="1">
      <alignment vertical="top"/>
    </xf>
    <xf numFmtId="164" fontId="0" fillId="0" borderId="2" xfId="0" applyNumberFormat="1" applyFont="1" applyFill="1" applyBorder="1" applyAlignment="1">
      <alignment vertical="top" wrapText="1"/>
    </xf>
    <xf numFmtId="164" fontId="0" fillId="0" borderId="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71" fontId="4" fillId="0" borderId="5" xfId="0" applyNumberFormat="1" applyFont="1" applyBorder="1" applyAlignment="1">
      <alignment horizontal="right" vertical="center" wrapText="1"/>
    </xf>
    <xf numFmtId="171" fontId="4" fillId="4" borderId="2" xfId="0" applyNumberFormat="1" applyFont="1" applyFill="1" applyBorder="1" applyAlignment="1">
      <alignment horizontal="right" vertical="center" wrapText="1"/>
    </xf>
    <xf numFmtId="171" fontId="4" fillId="0" borderId="2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71" fontId="4" fillId="0" borderId="6" xfId="0" applyNumberFormat="1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71" fontId="20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Font="1" applyBorder="1" applyAlignment="1">
      <alignment horizontal="right" vertical="center" wrapText="1"/>
    </xf>
    <xf numFmtId="164" fontId="11" fillId="0" borderId="0" xfId="0" applyFont="1" applyBorder="1" applyAlignment="1">
      <alignment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64" fontId="19" fillId="0" borderId="7" xfId="0" applyFont="1" applyBorder="1" applyAlignment="1">
      <alignment horizontal="center" vertical="center" wrapText="1"/>
    </xf>
    <xf numFmtId="174" fontId="0" fillId="4" borderId="7" xfId="0" applyNumberFormat="1" applyFont="1" applyFill="1" applyBorder="1" applyAlignment="1">
      <alignment horizontal="right" vertical="center" wrapText="1"/>
    </xf>
    <xf numFmtId="174" fontId="20" fillId="2" borderId="2" xfId="0" applyNumberFormat="1" applyFont="1" applyFill="1" applyBorder="1" applyAlignment="1">
      <alignment horizontal="right" vertical="center" wrapText="1"/>
    </xf>
    <xf numFmtId="174" fontId="0" fillId="4" borderId="8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72" fontId="0" fillId="4" borderId="2" xfId="0" applyNumberFormat="1" applyFont="1" applyFill="1" applyBorder="1" applyAlignment="1">
      <alignment vertical="center" wrapText="1"/>
    </xf>
    <xf numFmtId="164" fontId="0" fillId="2" borderId="2" xfId="0" applyFill="1" applyBorder="1" applyAlignment="1">
      <alignment vertical="center" wrapText="1"/>
    </xf>
    <xf numFmtId="173" fontId="21" fillId="2" borderId="2" xfId="0" applyNumberFormat="1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 horizontal="center" vertical="center" wrapText="1"/>
    </xf>
    <xf numFmtId="174" fontId="21" fillId="2" borderId="2" xfId="0" applyNumberFormat="1" applyFont="1" applyFill="1" applyBorder="1" applyAlignment="1">
      <alignment vertical="top"/>
    </xf>
    <xf numFmtId="174" fontId="0" fillId="4" borderId="2" xfId="0" applyNumberFormat="1" applyFont="1" applyFill="1" applyBorder="1" applyAlignment="1">
      <alignment horizontal="right" vertical="center" wrapText="1"/>
    </xf>
    <xf numFmtId="173" fontId="0" fillId="0" borderId="2" xfId="0" applyNumberFormat="1" applyFont="1" applyFill="1" applyBorder="1" applyAlignment="1">
      <alignment horizontal="center" vertical="center" wrapText="1"/>
    </xf>
    <xf numFmtId="164" fontId="23" fillId="0" borderId="2" xfId="0" applyFont="1" applyFill="1" applyBorder="1" applyAlignment="1">
      <alignment vertical="top"/>
    </xf>
    <xf numFmtId="164" fontId="0" fillId="0" borderId="2" xfId="0" applyNumberFormat="1" applyFont="1" applyBorder="1" applyAlignment="1">
      <alignment horizontal="center" vertical="center" wrapText="1"/>
    </xf>
    <xf numFmtId="164" fontId="0" fillId="2" borderId="2" xfId="0" applyFont="1" applyFill="1" applyBorder="1" applyAlignment="1">
      <alignment vertical="center" wrapText="1"/>
    </xf>
    <xf numFmtId="174" fontId="20" fillId="0" borderId="2" xfId="0" applyNumberFormat="1" applyFont="1" applyBorder="1" applyAlignment="1">
      <alignment horizontal="right" vertical="center" wrapText="1"/>
    </xf>
    <xf numFmtId="164" fontId="11" fillId="0" borderId="2" xfId="0" applyFont="1" applyFill="1" applyBorder="1" applyAlignment="1">
      <alignment horizontal="left" vertical="center" wrapText="1"/>
    </xf>
    <xf numFmtId="174" fontId="21" fillId="2" borderId="7" xfId="0" applyNumberFormat="1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horizontal="center" vertical="center" wrapText="1"/>
    </xf>
    <xf numFmtId="173" fontId="21" fillId="0" borderId="2" xfId="0" applyNumberFormat="1" applyFont="1" applyFill="1" applyBorder="1" applyAlignment="1">
      <alignment horizontal="center" vertical="center"/>
    </xf>
    <xf numFmtId="164" fontId="21" fillId="0" borderId="2" xfId="0" applyFont="1" applyFill="1" applyBorder="1" applyAlignment="1">
      <alignment vertical="center"/>
    </xf>
    <xf numFmtId="174" fontId="0" fillId="0" borderId="2" xfId="0" applyNumberFormat="1" applyFont="1" applyFill="1" applyBorder="1" applyAlignment="1">
      <alignment horizontal="right" vertical="center" wrapText="1"/>
    </xf>
    <xf numFmtId="164" fontId="0" fillId="0" borderId="2" xfId="0" applyFont="1" applyFill="1" applyBorder="1" applyAlignment="1">
      <alignment horizontal="center"/>
    </xf>
    <xf numFmtId="164" fontId="24" fillId="0" borderId="2" xfId="0" applyFont="1" applyFill="1" applyBorder="1" applyAlignment="1">
      <alignment vertical="center" wrapText="1"/>
    </xf>
    <xf numFmtId="174" fontId="4" fillId="0" borderId="2" xfId="0" applyNumberFormat="1" applyFont="1" applyFill="1" applyBorder="1" applyAlignment="1">
      <alignment horizontal="right" vertical="center" wrapText="1"/>
    </xf>
    <xf numFmtId="173" fontId="21" fillId="0" borderId="0" xfId="0" applyNumberFormat="1" applyFont="1" applyFill="1" applyBorder="1" applyAlignment="1">
      <alignment horizontal="center" vertical="center"/>
    </xf>
    <xf numFmtId="164" fontId="21" fillId="0" borderId="4" xfId="0" applyFont="1" applyFill="1" applyBorder="1" applyAlignment="1">
      <alignment vertical="center"/>
    </xf>
    <xf numFmtId="164" fontId="21" fillId="0" borderId="5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 wrapText="1"/>
    </xf>
    <xf numFmtId="174" fontId="21" fillId="0" borderId="5" xfId="0" applyNumberFormat="1" applyFont="1" applyFill="1" applyBorder="1" applyAlignment="1">
      <alignment vertical="center"/>
    </xf>
    <xf numFmtId="174" fontId="20" fillId="0" borderId="7" xfId="0" applyNumberFormat="1" applyFont="1" applyBorder="1" applyAlignment="1">
      <alignment horizontal="right" vertical="center" wrapText="1"/>
    </xf>
    <xf numFmtId="172" fontId="0" fillId="4" borderId="8" xfId="0" applyNumberFormat="1" applyFont="1" applyFill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right" vertical="center" wrapText="1"/>
    </xf>
    <xf numFmtId="174" fontId="4" fillId="4" borderId="7" xfId="0" applyNumberFormat="1" applyFont="1" applyFill="1" applyBorder="1" applyAlignment="1">
      <alignment horizontal="right" vertical="center" wrapText="1"/>
    </xf>
    <xf numFmtId="174" fontId="4" fillId="0" borderId="7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174" fontId="4" fillId="0" borderId="6" xfId="0" applyNumberFormat="1" applyFont="1" applyBorder="1" applyAlignment="1">
      <alignment horizontal="right" vertical="center" wrapText="1"/>
    </xf>
    <xf numFmtId="174" fontId="4" fillId="4" borderId="2" xfId="0" applyNumberFormat="1" applyFont="1" applyFill="1" applyBorder="1" applyAlignment="1">
      <alignment horizontal="right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914400</xdr:colOff>
      <xdr:row>2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1811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3.625" style="1" customWidth="1"/>
    <col min="2" max="2" width="12.50390625" style="2" customWidth="1"/>
    <col min="3" max="3" width="39.00390625" style="1" customWidth="1"/>
    <col min="4" max="4" width="5.50390625" style="1" customWidth="1"/>
    <col min="5" max="5" width="6.00390625" style="2" customWidth="1"/>
    <col min="6" max="7" width="9.625" style="1" customWidth="1"/>
    <col min="8" max="8" width="9.875" style="1" customWidth="1"/>
    <col min="9" max="9" width="15.50390625" style="1" customWidth="1"/>
    <col min="10" max="10" width="9.875" style="3" customWidth="1"/>
    <col min="11" max="11" width="11.375" style="1" customWidth="1"/>
    <col min="12" max="12" width="10.50390625" style="1" customWidth="1"/>
    <col min="13" max="13" width="9.00390625" style="1" customWidth="1"/>
    <col min="14" max="14" width="7.125" style="1" customWidth="1"/>
    <col min="15" max="16384" width="9.125" style="1" customWidth="1"/>
  </cols>
  <sheetData>
    <row r="1" spans="2:11" ht="12.75" customHeight="1">
      <c r="B1" s="4"/>
      <c r="C1" s="5"/>
      <c r="D1" s="6"/>
      <c r="E1" s="7"/>
      <c r="F1" s="6"/>
      <c r="G1" s="6"/>
      <c r="H1" s="8" t="s">
        <v>0</v>
      </c>
      <c r="I1" s="8"/>
      <c r="J1" s="9" t="s">
        <v>1</v>
      </c>
      <c r="K1" s="9"/>
    </row>
    <row r="2" spans="3:14" ht="38.25" customHeight="1">
      <c r="C2" s="10" t="s">
        <v>2</v>
      </c>
      <c r="D2" s="11"/>
      <c r="E2" s="12"/>
      <c r="F2" s="13" t="s">
        <v>3</v>
      </c>
      <c r="G2" s="13"/>
      <c r="H2" s="14">
        <f>I26+K47</f>
        <v>13270.220000000001</v>
      </c>
      <c r="I2" s="14"/>
      <c r="J2" s="15">
        <f>H2+K32+K33</f>
        <v>13270.220000000001</v>
      </c>
      <c r="K2" s="15"/>
      <c r="L2" s="16"/>
      <c r="M2" s="16"/>
      <c r="N2" s="16"/>
    </row>
    <row r="3" spans="3:14" ht="12.75" customHeight="1">
      <c r="C3" s="1" t="s">
        <v>4</v>
      </c>
      <c r="D3" s="16"/>
      <c r="F3" s="17" t="s">
        <v>5</v>
      </c>
      <c r="G3" s="17"/>
      <c r="H3" s="18">
        <v>0.15</v>
      </c>
      <c r="I3" s="18"/>
      <c r="J3" s="19" t="s">
        <v>6</v>
      </c>
      <c r="K3" s="19"/>
      <c r="L3" s="16"/>
      <c r="M3" s="16"/>
      <c r="N3" s="16"/>
    </row>
    <row r="4" spans="3:14" ht="12.75">
      <c r="C4" s="1" t="s">
        <v>7</v>
      </c>
      <c r="D4" s="16"/>
      <c r="F4" s="17"/>
      <c r="G4" s="17"/>
      <c r="H4" s="18"/>
      <c r="I4" s="18"/>
      <c r="J4" s="19"/>
      <c r="K4" s="19"/>
      <c r="L4" s="16"/>
      <c r="M4" s="16"/>
      <c r="N4" s="20"/>
    </row>
    <row r="5" spans="3:14" ht="12.75" customHeight="1">
      <c r="C5" s="21" t="s">
        <v>8</v>
      </c>
      <c r="D5" s="22"/>
      <c r="E5" s="23"/>
      <c r="F5" s="24" t="s">
        <v>9</v>
      </c>
      <c r="G5" s="24"/>
      <c r="H5" s="25">
        <v>0</v>
      </c>
      <c r="I5" s="25"/>
      <c r="J5" s="19"/>
      <c r="K5" s="19"/>
      <c r="L5" s="16"/>
      <c r="M5" s="16"/>
      <c r="N5" s="16"/>
    </row>
    <row r="6" spans="1:14" ht="12.75">
      <c r="A6" s="26" t="s">
        <v>10</v>
      </c>
      <c r="E6" s="27"/>
      <c r="F6" s="24"/>
      <c r="G6" s="24"/>
      <c r="H6" s="25"/>
      <c r="I6" s="25"/>
      <c r="J6" s="28"/>
      <c r="K6" s="29"/>
      <c r="L6" s="16"/>
      <c r="M6" s="16"/>
      <c r="N6" s="16"/>
    </row>
    <row r="7" spans="1:14" ht="12.75">
      <c r="A7" s="30" t="s">
        <v>11</v>
      </c>
      <c r="B7" s="30"/>
      <c r="C7" s="30"/>
      <c r="E7" s="27"/>
      <c r="F7" s="24"/>
      <c r="G7" s="24"/>
      <c r="H7" s="25"/>
      <c r="I7" s="25"/>
      <c r="J7" s="28"/>
      <c r="K7" s="29"/>
      <c r="L7" s="16"/>
      <c r="M7" s="16"/>
      <c r="N7" s="16"/>
    </row>
    <row r="8" spans="1:14" ht="12.75">
      <c r="A8" s="31" t="s">
        <v>12</v>
      </c>
      <c r="E8" s="27"/>
      <c r="F8" s="32"/>
      <c r="G8" s="32"/>
      <c r="H8" s="33"/>
      <c r="I8" s="33"/>
      <c r="J8" s="28"/>
      <c r="K8" s="29"/>
      <c r="L8" s="16"/>
      <c r="M8" s="16"/>
      <c r="N8" s="16"/>
    </row>
    <row r="9" spans="1:14" ht="14.25" customHeight="1">
      <c r="A9" s="34" t="s">
        <v>13</v>
      </c>
      <c r="B9" s="35" t="s">
        <v>14</v>
      </c>
      <c r="C9" s="35" t="s">
        <v>15</v>
      </c>
      <c r="D9" s="35" t="s">
        <v>16</v>
      </c>
      <c r="E9" s="35" t="s">
        <v>17</v>
      </c>
      <c r="F9" s="34" t="s">
        <v>18</v>
      </c>
      <c r="G9" s="34"/>
      <c r="H9" s="34" t="s">
        <v>19</v>
      </c>
      <c r="I9" s="34"/>
      <c r="J9" s="36"/>
      <c r="K9" s="29"/>
      <c r="L9" s="16"/>
      <c r="M9" s="16"/>
      <c r="N9" s="16"/>
    </row>
    <row r="10" spans="1:14" ht="12.75">
      <c r="A10" s="34"/>
      <c r="B10" s="35"/>
      <c r="C10" s="35"/>
      <c r="D10" s="35"/>
      <c r="E10" s="35"/>
      <c r="F10" s="34" t="s">
        <v>20</v>
      </c>
      <c r="G10" s="37" t="s">
        <v>21</v>
      </c>
      <c r="H10" s="34" t="s">
        <v>20</v>
      </c>
      <c r="I10" s="37" t="s">
        <v>21</v>
      </c>
      <c r="J10" s="38"/>
      <c r="K10" s="29"/>
      <c r="L10" s="16"/>
      <c r="M10" s="16"/>
      <c r="N10" s="16"/>
    </row>
    <row r="11" spans="1:14" ht="12.75">
      <c r="A11" s="34"/>
      <c r="B11" s="35"/>
      <c r="C11" s="35"/>
      <c r="D11" s="35"/>
      <c r="E11" s="35"/>
      <c r="F11" s="39"/>
      <c r="G11" s="40" t="s">
        <v>22</v>
      </c>
      <c r="H11" s="41">
        <f>H3</f>
        <v>0.15</v>
      </c>
      <c r="I11" s="40" t="s">
        <v>22</v>
      </c>
      <c r="J11" s="42"/>
      <c r="K11" s="29"/>
      <c r="L11" s="16"/>
      <c r="M11" s="16"/>
      <c r="N11" s="16"/>
    </row>
    <row r="12" spans="1:14" ht="12.75">
      <c r="A12" s="43">
        <v>1</v>
      </c>
      <c r="B12" s="44"/>
      <c r="C12" s="45" t="s">
        <v>23</v>
      </c>
      <c r="D12" s="44" t="s">
        <v>24</v>
      </c>
      <c r="E12" s="44">
        <v>1</v>
      </c>
      <c r="F12" s="46">
        <v>3665.25</v>
      </c>
      <c r="G12" s="47">
        <f>F12*E12</f>
        <v>3665.25</v>
      </c>
      <c r="H12" s="48">
        <f>F12-F12*H$11</f>
        <v>3115.46</v>
      </c>
      <c r="I12" s="47">
        <f>H12*E12</f>
        <v>3115.46</v>
      </c>
      <c r="J12" s="36"/>
      <c r="K12" s="29"/>
      <c r="L12" s="16"/>
      <c r="M12" s="16"/>
      <c r="N12" s="16"/>
    </row>
    <row r="13" spans="1:10" s="50" customFormat="1" ht="12.75">
      <c r="A13" s="43">
        <v>2</v>
      </c>
      <c r="B13" s="44" t="s">
        <v>25</v>
      </c>
      <c r="C13" s="45" t="s">
        <v>26</v>
      </c>
      <c r="D13" s="44" t="s">
        <v>24</v>
      </c>
      <c r="E13" s="44">
        <v>1</v>
      </c>
      <c r="F13" s="48">
        <v>1779.65</v>
      </c>
      <c r="G13" s="47">
        <f>F13*E13</f>
        <v>1779.65</v>
      </c>
      <c r="H13" s="48">
        <f>F13-F13*H$11</f>
        <v>1512.7</v>
      </c>
      <c r="I13" s="47">
        <f>H13*E13</f>
        <v>1512.7</v>
      </c>
      <c r="J13" s="49"/>
    </row>
    <row r="14" spans="1:9" ht="12.75">
      <c r="A14" s="43">
        <v>3</v>
      </c>
      <c r="B14" s="51">
        <v>75040</v>
      </c>
      <c r="C14" s="52" t="s">
        <v>27</v>
      </c>
      <c r="D14" s="44" t="s">
        <v>24</v>
      </c>
      <c r="E14" s="44">
        <v>1</v>
      </c>
      <c r="F14" s="53">
        <v>336.36</v>
      </c>
      <c r="G14" s="47">
        <f>F14*E14</f>
        <v>336.36</v>
      </c>
      <c r="H14" s="48">
        <f>F14-F14*H$11</f>
        <v>285.91</v>
      </c>
      <c r="I14" s="47">
        <f>H14*E14</f>
        <v>285.91</v>
      </c>
    </row>
    <row r="15" spans="1:9" ht="12.75">
      <c r="A15" s="43">
        <v>4</v>
      </c>
      <c r="B15" s="54"/>
      <c r="C15" s="55" t="s">
        <v>28</v>
      </c>
      <c r="D15" s="44" t="s">
        <v>24</v>
      </c>
      <c r="E15" s="44">
        <v>1</v>
      </c>
      <c r="F15" s="56">
        <v>1873.62</v>
      </c>
      <c r="G15" s="47">
        <f>F15*E15</f>
        <v>1873.62</v>
      </c>
      <c r="H15" s="48">
        <f>F15-F15*H$11</f>
        <v>1592.58</v>
      </c>
      <c r="I15" s="47">
        <f>H15*E15</f>
        <v>1592.58</v>
      </c>
    </row>
    <row r="16" spans="1:10" s="50" customFormat="1" ht="12.75">
      <c r="A16" s="43">
        <v>5</v>
      </c>
      <c r="B16" s="57">
        <v>12698</v>
      </c>
      <c r="C16" s="58" t="s">
        <v>29</v>
      </c>
      <c r="D16" s="44" t="s">
        <v>24</v>
      </c>
      <c r="E16" s="44">
        <v>1</v>
      </c>
      <c r="F16" s="59">
        <v>589.15</v>
      </c>
      <c r="G16" s="47">
        <f>F16*E16</f>
        <v>589.15</v>
      </c>
      <c r="H16" s="48">
        <f>F16-F16*H$11</f>
        <v>500.78</v>
      </c>
      <c r="I16" s="47">
        <f>H16*E16</f>
        <v>500.78</v>
      </c>
      <c r="J16" s="49"/>
    </row>
    <row r="17" spans="1:9" ht="12.75">
      <c r="A17" s="43">
        <v>6</v>
      </c>
      <c r="B17" s="60">
        <v>75020</v>
      </c>
      <c r="C17" s="58" t="s">
        <v>30</v>
      </c>
      <c r="D17" s="44" t="s">
        <v>24</v>
      </c>
      <c r="E17" s="44">
        <v>1</v>
      </c>
      <c r="F17" s="59">
        <v>610.03</v>
      </c>
      <c r="G17" s="47">
        <f>F17*E17</f>
        <v>610.03</v>
      </c>
      <c r="H17" s="48">
        <f>F17-F17*H$11</f>
        <v>518.53</v>
      </c>
      <c r="I17" s="47">
        <f>H17*E17</f>
        <v>518.53</v>
      </c>
    </row>
    <row r="18" spans="1:9" ht="12.75">
      <c r="A18" s="43">
        <v>7</v>
      </c>
      <c r="B18" s="61"/>
      <c r="C18" s="62" t="s">
        <v>31</v>
      </c>
      <c r="D18" s="44" t="s">
        <v>24</v>
      </c>
      <c r="E18" s="44">
        <v>1</v>
      </c>
      <c r="F18" s="63" t="s">
        <v>32</v>
      </c>
      <c r="G18" s="47">
        <f>F18*E18</f>
        <v>0</v>
      </c>
      <c r="H18" s="48" t="str">
        <f>F18</f>
        <v> </v>
      </c>
      <c r="I18" s="47">
        <f>H18*E18</f>
        <v>0</v>
      </c>
    </row>
    <row r="19" spans="1:11" s="50" customFormat="1" ht="12.75">
      <c r="A19" s="43">
        <v>8</v>
      </c>
      <c r="B19" s="44" t="s">
        <v>33</v>
      </c>
      <c r="C19" s="45" t="s">
        <v>34</v>
      </c>
      <c r="D19" s="44" t="s">
        <v>24</v>
      </c>
      <c r="E19" s="44">
        <v>30</v>
      </c>
      <c r="F19" s="48">
        <v>79.06</v>
      </c>
      <c r="G19" s="47">
        <f>F19*E19</f>
        <v>2371.8</v>
      </c>
      <c r="H19" s="48">
        <f>F19-F19*H$11</f>
        <v>67.2</v>
      </c>
      <c r="I19" s="47">
        <f>H19*E19</f>
        <v>2016</v>
      </c>
      <c r="J19" s="1"/>
      <c r="K19" s="1"/>
    </row>
    <row r="20" spans="1:9" s="70" customFormat="1" ht="12.75">
      <c r="A20" s="64">
        <v>9</v>
      </c>
      <c r="B20" s="65"/>
      <c r="C20" s="66" t="s">
        <v>35</v>
      </c>
      <c r="D20" s="67" t="s">
        <v>24</v>
      </c>
      <c r="E20" s="68">
        <v>30</v>
      </c>
      <c r="F20" s="59">
        <v>43.42</v>
      </c>
      <c r="G20" s="47">
        <f>F20*E20</f>
        <v>1302.6000000000001</v>
      </c>
      <c r="H20" s="69">
        <f>F20-F20*H$11</f>
        <v>36.91</v>
      </c>
      <c r="I20" s="47">
        <f>H20*E20</f>
        <v>1107.3</v>
      </c>
    </row>
    <row r="21" spans="1:11" s="50" customFormat="1" ht="12.75">
      <c r="A21" s="43">
        <v>10</v>
      </c>
      <c r="B21" s="71"/>
      <c r="C21" s="72" t="s">
        <v>36</v>
      </c>
      <c r="D21" s="73" t="s">
        <v>37</v>
      </c>
      <c r="E21" s="73">
        <v>4.05</v>
      </c>
      <c r="F21" s="74">
        <v>93.68</v>
      </c>
      <c r="G21" s="47">
        <f>F21*E21</f>
        <v>379.4</v>
      </c>
      <c r="H21" s="48">
        <f>F21</f>
        <v>93.68</v>
      </c>
      <c r="I21" s="47">
        <f>H21*E21</f>
        <v>379.4</v>
      </c>
      <c r="J21" s="1"/>
      <c r="K21" s="1"/>
    </row>
    <row r="22" spans="1:11" s="50" customFormat="1" ht="12.75">
      <c r="A22" s="43">
        <v>11</v>
      </c>
      <c r="B22" s="71"/>
      <c r="C22" s="75" t="s">
        <v>38</v>
      </c>
      <c r="D22" s="73" t="s">
        <v>37</v>
      </c>
      <c r="E22" s="73">
        <v>1.44</v>
      </c>
      <c r="F22" s="74">
        <v>114.48</v>
      </c>
      <c r="G22" s="47">
        <f>F22*E22</f>
        <v>164.85</v>
      </c>
      <c r="H22" s="48">
        <f>F22</f>
        <v>114.48</v>
      </c>
      <c r="I22" s="47">
        <f>H22*E22</f>
        <v>164.85</v>
      </c>
      <c r="J22" s="1"/>
      <c r="K22" s="1"/>
    </row>
    <row r="23" spans="1:11" s="50" customFormat="1" ht="12.75">
      <c r="A23" s="43">
        <v>12</v>
      </c>
      <c r="B23" s="71"/>
      <c r="C23" s="72" t="s">
        <v>39</v>
      </c>
      <c r="D23" s="73" t="s">
        <v>37</v>
      </c>
      <c r="E23" s="73">
        <v>0.45</v>
      </c>
      <c r="F23" s="74">
        <v>116.53</v>
      </c>
      <c r="G23" s="47">
        <f>F23*E23</f>
        <v>52.44</v>
      </c>
      <c r="H23" s="48">
        <f>F23</f>
        <v>116.53</v>
      </c>
      <c r="I23" s="47">
        <f>H23*E23</f>
        <v>52.44</v>
      </c>
      <c r="J23" s="1"/>
      <c r="K23" s="1"/>
    </row>
    <row r="24" spans="1:10" s="50" customFormat="1" ht="12.75">
      <c r="A24" s="76"/>
      <c r="B24" s="76"/>
      <c r="C24" s="77" t="s">
        <v>3</v>
      </c>
      <c r="D24" s="78"/>
      <c r="E24" s="79"/>
      <c r="F24" s="80"/>
      <c r="G24" s="81">
        <f>SUM(G12:G23)</f>
        <v>13125.15</v>
      </c>
      <c r="H24" s="82"/>
      <c r="I24" s="81">
        <f>SUM(I12:I23)</f>
        <v>11245.95</v>
      </c>
      <c r="J24" s="49"/>
    </row>
    <row r="25" spans="1:10" s="50" customFormat="1" ht="12.75">
      <c r="A25" s="76"/>
      <c r="B25" s="76"/>
      <c r="C25" s="83" t="s">
        <v>40</v>
      </c>
      <c r="D25" s="84"/>
      <c r="E25" s="85"/>
      <c r="F25" s="86"/>
      <c r="G25" s="81">
        <f>G24*18%</f>
        <v>2362.53</v>
      </c>
      <c r="H25" s="82"/>
      <c r="I25" s="81">
        <f>I24*18%</f>
        <v>2024.27</v>
      </c>
      <c r="J25" s="49"/>
    </row>
    <row r="26" spans="1:10" s="50" customFormat="1" ht="12.75">
      <c r="A26" s="76"/>
      <c r="B26" s="76"/>
      <c r="C26" s="83" t="s">
        <v>41</v>
      </c>
      <c r="D26" s="84"/>
      <c r="E26" s="85"/>
      <c r="F26" s="86"/>
      <c r="G26" s="81">
        <f>G25+G24</f>
        <v>15487.68</v>
      </c>
      <c r="H26" s="82"/>
      <c r="I26" s="81">
        <f>I25+I24</f>
        <v>13270.220000000001</v>
      </c>
      <c r="J26" s="49"/>
    </row>
    <row r="27" spans="1:10" s="50" customFormat="1" ht="12.75">
      <c r="A27" s="76"/>
      <c r="B27" s="76"/>
      <c r="C27" s="87"/>
      <c r="D27" s="76"/>
      <c r="E27" s="76"/>
      <c r="F27" s="88"/>
      <c r="G27" s="49"/>
      <c r="H27" s="89"/>
      <c r="I27" s="89"/>
      <c r="J27" s="49"/>
    </row>
    <row r="28" spans="1:10" s="50" customFormat="1" ht="12.75">
      <c r="A28" s="31" t="s">
        <v>42</v>
      </c>
      <c r="B28" s="76"/>
      <c r="C28" s="87"/>
      <c r="D28" s="1"/>
      <c r="E28" s="27"/>
      <c r="F28" s="90"/>
      <c r="G28" s="90"/>
      <c r="H28" s="90"/>
      <c r="I28" s="90"/>
      <c r="J28" s="49"/>
    </row>
    <row r="29" spans="1:11" s="50" customFormat="1" ht="12.75" customHeight="1">
      <c r="A29" s="34" t="s">
        <v>13</v>
      </c>
      <c r="B29" s="35" t="s">
        <v>14</v>
      </c>
      <c r="C29" s="35" t="s">
        <v>15</v>
      </c>
      <c r="D29" s="35" t="s">
        <v>16</v>
      </c>
      <c r="E29" s="35" t="s">
        <v>17</v>
      </c>
      <c r="F29" s="34" t="s">
        <v>18</v>
      </c>
      <c r="G29" s="34"/>
      <c r="H29" s="34" t="s">
        <v>19</v>
      </c>
      <c r="I29" s="34"/>
      <c r="J29" s="82"/>
      <c r="K29" s="34" t="s">
        <v>19</v>
      </c>
    </row>
    <row r="30" spans="1:11" s="50" customFormat="1" ht="12.75">
      <c r="A30" s="34"/>
      <c r="B30" s="35"/>
      <c r="C30" s="35"/>
      <c r="D30" s="35"/>
      <c r="E30" s="35"/>
      <c r="F30" s="34" t="s">
        <v>20</v>
      </c>
      <c r="G30" s="37" t="s">
        <v>21</v>
      </c>
      <c r="H30" s="34" t="s">
        <v>20</v>
      </c>
      <c r="I30" s="37" t="s">
        <v>21</v>
      </c>
      <c r="J30" s="82"/>
      <c r="K30" s="37" t="s">
        <v>21</v>
      </c>
    </row>
    <row r="31" spans="1:11" s="50" customFormat="1" ht="12.75">
      <c r="A31" s="34"/>
      <c r="B31" s="35"/>
      <c r="C31" s="35"/>
      <c r="D31" s="35"/>
      <c r="E31" s="35"/>
      <c r="F31" s="91"/>
      <c r="G31" s="40" t="s">
        <v>43</v>
      </c>
      <c r="H31" s="41">
        <f>H3</f>
        <v>0.15</v>
      </c>
      <c r="I31" s="40" t="s">
        <v>43</v>
      </c>
      <c r="J31" s="82"/>
      <c r="K31" s="40" t="s">
        <v>44</v>
      </c>
    </row>
    <row r="32" spans="1:11" s="50" customFormat="1" ht="12.75">
      <c r="A32" s="34"/>
      <c r="B32" s="35">
        <v>16330</v>
      </c>
      <c r="C32" s="92" t="s">
        <v>45</v>
      </c>
      <c r="D32" s="35" t="s">
        <v>24</v>
      </c>
      <c r="E32" s="35">
        <v>15</v>
      </c>
      <c r="F32" s="93">
        <v>9.34</v>
      </c>
      <c r="G32" s="94">
        <f>F32*E32</f>
        <v>140.1</v>
      </c>
      <c r="H32" s="95">
        <f>F32-F32*H$31</f>
        <v>7.939</v>
      </c>
      <c r="I32" s="96">
        <f>H32*E32</f>
        <v>119.08500000000001</v>
      </c>
      <c r="J32" s="97"/>
      <c r="K32" s="98">
        <f>I32*H$5</f>
        <v>0</v>
      </c>
    </row>
    <row r="33" spans="1:11" s="50" customFormat="1" ht="12.75">
      <c r="A33" s="34"/>
      <c r="B33" s="35">
        <v>15768</v>
      </c>
      <c r="C33" s="92" t="s">
        <v>46</v>
      </c>
      <c r="D33" s="35" t="s">
        <v>24</v>
      </c>
      <c r="E33" s="35">
        <v>15</v>
      </c>
      <c r="F33" s="93">
        <v>9.34</v>
      </c>
      <c r="G33" s="94">
        <f>F33*E33</f>
        <v>140.1</v>
      </c>
      <c r="H33" s="95">
        <f>F33-F33*H$31</f>
        <v>7.939</v>
      </c>
      <c r="I33" s="96">
        <f>H33*E33</f>
        <v>119.08500000000001</v>
      </c>
      <c r="J33" s="97"/>
      <c r="K33" s="98">
        <f>I33*H$5</f>
        <v>0</v>
      </c>
    </row>
    <row r="34" spans="1:11" s="70" customFormat="1" ht="12.75">
      <c r="A34" s="99">
        <v>1</v>
      </c>
      <c r="B34" s="100" t="s">
        <v>47</v>
      </c>
      <c r="C34" s="101" t="s">
        <v>48</v>
      </c>
      <c r="D34" s="102" t="s">
        <v>24</v>
      </c>
      <c r="E34" s="67">
        <v>60</v>
      </c>
      <c r="F34" s="103">
        <v>9.78</v>
      </c>
      <c r="G34" s="104">
        <f>F34*E34</f>
        <v>586.8</v>
      </c>
      <c r="H34" s="95">
        <f>F34-F34*H$31</f>
        <v>8.312999999999999</v>
      </c>
      <c r="I34" s="104">
        <f>H34*E34</f>
        <v>498.7799999999999</v>
      </c>
      <c r="J34" s="99"/>
      <c r="K34" s="98">
        <f>I34*H$5</f>
        <v>0</v>
      </c>
    </row>
    <row r="35" spans="1:13" ht="12.75">
      <c r="A35" s="45">
        <v>2</v>
      </c>
      <c r="B35" s="105" t="s">
        <v>49</v>
      </c>
      <c r="C35" s="106" t="s">
        <v>50</v>
      </c>
      <c r="D35" s="107" t="s">
        <v>24</v>
      </c>
      <c r="E35" s="107">
        <v>121</v>
      </c>
      <c r="F35" s="108">
        <v>0.911</v>
      </c>
      <c r="G35" s="104">
        <f>F35*E35</f>
        <v>110.23100000000001</v>
      </c>
      <c r="H35" s="109">
        <f>F35-F35*H$31</f>
        <v>0.774</v>
      </c>
      <c r="I35" s="104">
        <f>H35*E35</f>
        <v>93.654</v>
      </c>
      <c r="J35" s="110"/>
      <c r="K35" s="98">
        <f>I35*H$5</f>
        <v>0</v>
      </c>
      <c r="L35" s="50"/>
      <c r="M35" s="50"/>
    </row>
    <row r="36" spans="1:13" ht="12.75">
      <c r="A36" s="45">
        <v>3</v>
      </c>
      <c r="B36" s="105" t="s">
        <v>51</v>
      </c>
      <c r="C36" s="45" t="s">
        <v>52</v>
      </c>
      <c r="D36" s="107" t="s">
        <v>24</v>
      </c>
      <c r="E36" s="107">
        <v>3</v>
      </c>
      <c r="F36" s="111">
        <v>7.68</v>
      </c>
      <c r="G36" s="104">
        <f>F36*E36</f>
        <v>23.04</v>
      </c>
      <c r="H36" s="109">
        <f>F36-F36*H$31</f>
        <v>6.528</v>
      </c>
      <c r="I36" s="104">
        <f>H36*E36</f>
        <v>19.584</v>
      </c>
      <c r="J36" s="112"/>
      <c r="K36" s="98">
        <f>I36*H$5</f>
        <v>0</v>
      </c>
      <c r="L36" s="50"/>
      <c r="M36" s="50"/>
    </row>
    <row r="37" spans="1:11" ht="12.75">
      <c r="A37" s="45">
        <v>4</v>
      </c>
      <c r="B37" s="113" t="s">
        <v>53</v>
      </c>
      <c r="C37" s="114" t="s">
        <v>54</v>
      </c>
      <c r="D37" s="107" t="s">
        <v>24</v>
      </c>
      <c r="E37" s="44">
        <v>4</v>
      </c>
      <c r="F37" s="111">
        <v>17.2</v>
      </c>
      <c r="G37" s="104">
        <f>F37*E37</f>
        <v>68.8</v>
      </c>
      <c r="H37" s="109">
        <f>F37-F37*H$31</f>
        <v>14.62</v>
      </c>
      <c r="I37" s="104">
        <f>H37*E37</f>
        <v>58.48</v>
      </c>
      <c r="K37" s="98">
        <f>I37*H$5</f>
        <v>0</v>
      </c>
    </row>
    <row r="38" spans="1:13" ht="12.75">
      <c r="A38" s="45">
        <v>5</v>
      </c>
      <c r="B38" s="105" t="s">
        <v>55</v>
      </c>
      <c r="C38" s="45" t="s">
        <v>56</v>
      </c>
      <c r="D38" s="107" t="s">
        <v>24</v>
      </c>
      <c r="E38" s="44">
        <v>30</v>
      </c>
      <c r="F38" s="111">
        <v>0.1</v>
      </c>
      <c r="G38" s="104">
        <f>F38*E38</f>
        <v>3</v>
      </c>
      <c r="H38" s="109">
        <f>F38-F38*H$31</f>
        <v>0.085</v>
      </c>
      <c r="I38" s="104">
        <f>H38*E38</f>
        <v>2.5500000000000003</v>
      </c>
      <c r="J38" s="115"/>
      <c r="K38" s="98">
        <f>I38*H$5</f>
        <v>0</v>
      </c>
      <c r="L38" s="50"/>
      <c r="M38" s="50"/>
    </row>
    <row r="39" spans="1:13" ht="12.75">
      <c r="A39" s="45">
        <v>6</v>
      </c>
      <c r="B39" s="105" t="s">
        <v>57</v>
      </c>
      <c r="C39" s="45" t="s">
        <v>58</v>
      </c>
      <c r="D39" s="107" t="s">
        <v>24</v>
      </c>
      <c r="E39" s="44">
        <v>3</v>
      </c>
      <c r="F39" s="111">
        <v>0.122</v>
      </c>
      <c r="G39" s="104">
        <f>F39*E39</f>
        <v>0.366</v>
      </c>
      <c r="H39" s="109">
        <f>F39-F39*H$31</f>
        <v>0.104</v>
      </c>
      <c r="I39" s="104">
        <f>H39*E39</f>
        <v>0.312</v>
      </c>
      <c r="J39" s="115"/>
      <c r="K39" s="98">
        <f>I39*H$5</f>
        <v>0</v>
      </c>
      <c r="L39" s="50"/>
      <c r="M39" s="50"/>
    </row>
    <row r="40" spans="1:13" ht="12.75">
      <c r="A40" s="45">
        <v>7</v>
      </c>
      <c r="B40" s="105" t="s">
        <v>59</v>
      </c>
      <c r="C40" s="45" t="s">
        <v>60</v>
      </c>
      <c r="D40" s="107" t="s">
        <v>24</v>
      </c>
      <c r="E40" s="107">
        <v>221</v>
      </c>
      <c r="F40" s="108">
        <v>0.11</v>
      </c>
      <c r="G40" s="104">
        <f>F40*E40</f>
        <v>24.31</v>
      </c>
      <c r="H40" s="109">
        <f>F40-F40*H$31</f>
        <v>0.094</v>
      </c>
      <c r="I40" s="104">
        <f>H40*E40</f>
        <v>20.774</v>
      </c>
      <c r="J40" s="115"/>
      <c r="K40" s="98">
        <f>I40*H$5</f>
        <v>0</v>
      </c>
      <c r="L40" s="50"/>
      <c r="M40" s="50"/>
    </row>
    <row r="41" spans="1:13" ht="12.75">
      <c r="A41" s="45">
        <v>8</v>
      </c>
      <c r="B41" s="105" t="s">
        <v>61</v>
      </c>
      <c r="C41" s="45" t="s">
        <v>62</v>
      </c>
      <c r="D41" s="107" t="s">
        <v>24</v>
      </c>
      <c r="E41" s="107">
        <f>E40</f>
        <v>221</v>
      </c>
      <c r="F41" s="111">
        <v>0.035</v>
      </c>
      <c r="G41" s="104">
        <f>F41*E41</f>
        <v>7.735</v>
      </c>
      <c r="H41" s="109">
        <f>F41-F41*H$31</f>
        <v>0.03</v>
      </c>
      <c r="I41" s="104">
        <f>H41*E41</f>
        <v>6.63</v>
      </c>
      <c r="J41" s="115"/>
      <c r="K41" s="98">
        <f>I41*H$5</f>
        <v>0</v>
      </c>
      <c r="L41" s="50"/>
      <c r="M41" s="50"/>
    </row>
    <row r="42" spans="1:11" ht="12.75">
      <c r="A42" s="45">
        <v>9</v>
      </c>
      <c r="B42" s="116"/>
      <c r="C42" s="117" t="s">
        <v>63</v>
      </c>
      <c r="D42" s="107" t="s">
        <v>24</v>
      </c>
      <c r="E42" s="44">
        <v>1</v>
      </c>
      <c r="F42" s="103">
        <v>38.74</v>
      </c>
      <c r="G42" s="104">
        <f>F42*E42</f>
        <v>38.74</v>
      </c>
      <c r="H42" s="109">
        <f>F42-F42*H$31</f>
        <v>32.929</v>
      </c>
      <c r="I42" s="104">
        <f>H42*E42</f>
        <v>32.929</v>
      </c>
      <c r="J42" s="118"/>
      <c r="K42" s="98">
        <f>I42*H$5</f>
        <v>0</v>
      </c>
    </row>
    <row r="43" spans="1:11" ht="12.75">
      <c r="A43" s="45">
        <v>10</v>
      </c>
      <c r="B43" s="44">
        <v>14811</v>
      </c>
      <c r="C43" s="45" t="s">
        <v>64</v>
      </c>
      <c r="D43" s="107" t="s">
        <v>24</v>
      </c>
      <c r="E43" s="44">
        <v>1</v>
      </c>
      <c r="F43" s="111">
        <v>1035</v>
      </c>
      <c r="G43" s="104">
        <f>F43*E43</f>
        <v>1035</v>
      </c>
      <c r="H43" s="109">
        <f>F43-F43*H$31</f>
        <v>879.75</v>
      </c>
      <c r="I43" s="104">
        <f>H43*E43</f>
        <v>879.75</v>
      </c>
      <c r="K43" s="98">
        <f>I43*H$5</f>
        <v>0</v>
      </c>
    </row>
    <row r="44" spans="1:11" ht="12.75">
      <c r="A44" s="21"/>
      <c r="B44" s="119"/>
      <c r="C44" s="120"/>
      <c r="D44" s="121"/>
      <c r="E44" s="122"/>
      <c r="F44" s="123"/>
      <c r="G44" s="94"/>
      <c r="H44" s="124"/>
      <c r="I44" s="94"/>
      <c r="K44" s="125"/>
    </row>
    <row r="45" spans="1:11" ht="12.75">
      <c r="A45" s="126"/>
      <c r="B45" s="127"/>
      <c r="C45" s="77" t="s">
        <v>3</v>
      </c>
      <c r="D45" s="78"/>
      <c r="E45" s="79"/>
      <c r="F45" s="128"/>
      <c r="G45" s="129">
        <f>SUM(G34:G43)</f>
        <v>1898.022</v>
      </c>
      <c r="H45" s="130"/>
      <c r="I45" s="129">
        <f>SUM(I34:I43)</f>
        <v>1613.443</v>
      </c>
      <c r="J45" s="131"/>
      <c r="K45" s="81">
        <f>SUM(K34:K43)</f>
        <v>0</v>
      </c>
    </row>
    <row r="46" spans="1:11" ht="12.75">
      <c r="A46" s="126"/>
      <c r="B46" s="127"/>
      <c r="C46" s="83" t="s">
        <v>40</v>
      </c>
      <c r="D46" s="84"/>
      <c r="E46" s="85"/>
      <c r="F46" s="132"/>
      <c r="G46" s="133">
        <f>G45*18%</f>
        <v>341.644</v>
      </c>
      <c r="H46" s="118"/>
      <c r="I46" s="133">
        <f>I45*18%</f>
        <v>290.42</v>
      </c>
      <c r="J46" s="131"/>
      <c r="K46" s="81">
        <f>K45*18%</f>
        <v>0</v>
      </c>
    </row>
    <row r="47" spans="1:11" ht="12.75">
      <c r="A47" s="126"/>
      <c r="B47" s="127"/>
      <c r="C47" s="83" t="s">
        <v>41</v>
      </c>
      <c r="D47" s="84"/>
      <c r="E47" s="85"/>
      <c r="F47" s="132"/>
      <c r="G47" s="133">
        <f>G46+G45</f>
        <v>2239.666</v>
      </c>
      <c r="H47" s="118"/>
      <c r="I47" s="133">
        <f>I46+I45</f>
        <v>1903.863</v>
      </c>
      <c r="J47" s="131"/>
      <c r="K47" s="81">
        <f>K46+K45</f>
        <v>0</v>
      </c>
    </row>
    <row r="48" spans="1:10" ht="12.75">
      <c r="A48" s="16"/>
      <c r="B48" s="134"/>
      <c r="C48" s="135"/>
      <c r="D48" s="135"/>
      <c r="E48" s="136"/>
      <c r="F48" s="135"/>
      <c r="G48" s="135"/>
      <c r="H48" s="126"/>
      <c r="I48" s="126"/>
      <c r="J48" s="131"/>
    </row>
    <row r="49" ht="12.75">
      <c r="J49" s="131"/>
    </row>
    <row r="50" ht="12.75">
      <c r="J50" s="131"/>
    </row>
  </sheetData>
  <sheetProtection selectLockedCells="1" selectUnlockedCells="1"/>
  <mergeCells count="25">
    <mergeCell ref="H1:I1"/>
    <mergeCell ref="J1:K1"/>
    <mergeCell ref="F2:G2"/>
    <mergeCell ref="H2:I2"/>
    <mergeCell ref="J2:K2"/>
    <mergeCell ref="F3:G4"/>
    <mergeCell ref="H3:I4"/>
    <mergeCell ref="J3:K5"/>
    <mergeCell ref="F5:G6"/>
    <mergeCell ref="H5:I6"/>
    <mergeCell ref="A7:C7"/>
    <mergeCell ref="A9:A11"/>
    <mergeCell ref="B9:B11"/>
    <mergeCell ref="C9:C11"/>
    <mergeCell ref="D9:D11"/>
    <mergeCell ref="E9:E11"/>
    <mergeCell ref="F9:G9"/>
    <mergeCell ref="H9:I9"/>
    <mergeCell ref="A29:A31"/>
    <mergeCell ref="B29:B31"/>
    <mergeCell ref="C29:C31"/>
    <mergeCell ref="D29:D31"/>
    <mergeCell ref="E29:E31"/>
    <mergeCell ref="F29:G29"/>
    <mergeCell ref="H29:I29"/>
  </mergeCells>
  <hyperlinks>
    <hyperlink ref="A7" r:id="rId1" display="Тел. 8905-383-12-00 факс 8452-744-083 e-mail: 744083@mail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Евгений Ганюшкин</cp:lastModifiedBy>
  <cp:lastPrinted>2012-04-27T08:13:17Z</cp:lastPrinted>
  <dcterms:created xsi:type="dcterms:W3CDTF">2006-01-10T07:59:56Z</dcterms:created>
  <dcterms:modified xsi:type="dcterms:W3CDTF">2016-08-23T13:05:02Z</dcterms:modified>
  <cp:category/>
  <cp:version/>
  <cp:contentType/>
  <cp:contentStatus/>
  <cp:revision>3</cp:revision>
</cp:coreProperties>
</file>